
<file path=[Content_Types].xml><?xml version="1.0" encoding="utf-8"?>
<Types xmlns="http://schemas.openxmlformats.org/package/2006/content-types">
  <Default Extension="xml" ContentType="application/xml"/>
  <Default Extension="bin" ContentType="application/vnd.openxmlformats-officedocument.oleObject"/>
  <Default Extension="png" ContentType="image/png"/>
  <Default Extension="vml" ContentType="application/vnd.openxmlformats-officedocument.vmlDrawi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codeName="ThisWorkbook" autoCompressPictures="0"/>
  <bookViews>
    <workbookView xWindow="0" yWindow="0" windowWidth="25600" windowHeight="16060"/>
  </bookViews>
  <sheets>
    <sheet name="READ ME FIRST" sheetId="4" r:id="rId1"/>
    <sheet name="Order Form" sheetId="1" r:id="rId2"/>
    <sheet name="Member Invoice" sheetId="2" r:id="rId3"/>
    <sheet name="Work Clobber" sheetId="6" r:id="rId4"/>
  </sheets>
  <definedNames>
    <definedName name="_xlnm.Print_Area" localSheetId="2">'Member Invoice'!$A$1:$F$47</definedName>
    <definedName name="_xlnm.Print_Area" localSheetId="1">'Order Form'!$B$1:$F$45</definedName>
    <definedName name="_xlnm.Print_Area" localSheetId="3">'Work Clobber'!$B$1:$J$37</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1" i="1" l="1"/>
  <c r="G121" i="1"/>
  <c r="F122" i="1"/>
  <c r="F123" i="1"/>
  <c r="F124" i="1"/>
  <c r="F120" i="1"/>
  <c r="G120" i="1"/>
  <c r="B27" i="2"/>
  <c r="C26" i="6"/>
  <c r="E27" i="2"/>
  <c r="H26" i="6"/>
  <c r="E34" i="1"/>
  <c r="B33" i="6"/>
  <c r="B21" i="6"/>
  <c r="F21" i="6"/>
  <c r="B19" i="6"/>
  <c r="B17" i="6"/>
  <c r="F17" i="6"/>
  <c r="B15" i="6"/>
  <c r="F15" i="6"/>
  <c r="B13" i="6"/>
  <c r="C13" i="6"/>
  <c r="F13" i="6"/>
  <c r="C19" i="6"/>
  <c r="F19" i="6"/>
  <c r="C21" i="6"/>
  <c r="C17" i="6"/>
  <c r="C15" i="6"/>
  <c r="D15" i="6"/>
  <c r="H15" i="6"/>
  <c r="I15" i="6"/>
  <c r="D17" i="6"/>
  <c r="G17" i="6"/>
  <c r="H17" i="6"/>
  <c r="D19" i="6"/>
  <c r="G19" i="6"/>
  <c r="I17" i="6"/>
  <c r="I21" i="6"/>
  <c r="I13" i="6"/>
  <c r="H21" i="6"/>
  <c r="D21" i="6"/>
  <c r="I19" i="6"/>
  <c r="G15" i="6"/>
  <c r="H13" i="6"/>
  <c r="D13" i="6"/>
  <c r="G21" i="6"/>
  <c r="H19" i="6"/>
  <c r="G13" i="6"/>
  <c r="E8" i="2"/>
  <c r="H10" i="2"/>
  <c r="H8" i="2"/>
  <c r="I8" i="2"/>
  <c r="J8" i="2"/>
  <c r="J9" i="6"/>
  <c r="J22" i="2"/>
  <c r="J20" i="2"/>
  <c r="J18" i="2"/>
  <c r="J14" i="2"/>
  <c r="B14" i="2"/>
  <c r="C14" i="2"/>
  <c r="E13" i="6"/>
  <c r="B34" i="2"/>
  <c r="I121" i="1"/>
  <c r="I122" i="1"/>
  <c r="I123" i="1"/>
  <c r="I124" i="1"/>
  <c r="I120" i="1"/>
  <c r="B16" i="2"/>
  <c r="C16" i="2"/>
  <c r="E15" i="6"/>
  <c r="B18" i="2"/>
  <c r="C18" i="2"/>
  <c r="E17" i="6"/>
  <c r="B20" i="2"/>
  <c r="C20" i="2"/>
  <c r="E19" i="6"/>
  <c r="B22" i="2"/>
  <c r="C22" i="2"/>
  <c r="E21" i="6"/>
  <c r="D24" i="1"/>
  <c r="D22" i="1"/>
  <c r="D20" i="1"/>
  <c r="D18" i="1"/>
  <c r="D16" i="1"/>
  <c r="G124" i="1"/>
  <c r="G123" i="1"/>
  <c r="G122" i="1"/>
  <c r="I128" i="1"/>
  <c r="I126" i="1"/>
  <c r="C8" i="2"/>
  <c r="C9" i="6"/>
  <c r="E10" i="2"/>
  <c r="I10" i="2"/>
  <c r="C10" i="2"/>
  <c r="G9" i="6"/>
  <c r="D22" i="2"/>
  <c r="E22" i="2"/>
  <c r="E20" i="2"/>
  <c r="D20" i="2"/>
  <c r="D18" i="2"/>
  <c r="E16" i="2"/>
  <c r="D16" i="2"/>
  <c r="E14" i="2"/>
  <c r="E18" i="2"/>
  <c r="D14" i="2"/>
  <c r="E24" i="2"/>
</calcChain>
</file>

<file path=xl/comments1.xml><?xml version="1.0" encoding="utf-8"?>
<comments xmlns="http://schemas.openxmlformats.org/spreadsheetml/2006/main">
  <authors>
    <author>David Millett</author>
    <author>parg_</author>
  </authors>
  <commentList>
    <comment ref="E16" authorId="0">
      <text>
        <r>
          <rPr>
            <b/>
            <sz val="9"/>
            <color indexed="81"/>
            <rFont val="Arial"/>
            <family val="2"/>
          </rPr>
          <t>Click on the cell, click on down arrow and select size from list.</t>
        </r>
      </text>
    </comment>
    <comment ref="E20" authorId="0">
      <text>
        <r>
          <rPr>
            <b/>
            <sz val="9"/>
            <color indexed="81"/>
            <rFont val="Arial"/>
            <family val="2"/>
          </rPr>
          <t>Click on the cell, click on down arrow and select size from list.</t>
        </r>
      </text>
    </comment>
    <comment ref="E22" authorId="0">
      <text>
        <r>
          <rPr>
            <b/>
            <sz val="9"/>
            <color indexed="81"/>
            <rFont val="Arial"/>
            <family val="2"/>
          </rPr>
          <t>Click on the cell, click on down arrow and select size from list.</t>
        </r>
      </text>
    </comment>
    <comment ref="E24" authorId="0">
      <text>
        <r>
          <rPr>
            <b/>
            <sz val="9"/>
            <color indexed="81"/>
            <rFont val="Arial"/>
            <family val="2"/>
          </rPr>
          <t>Click on the cell, click on down arrow and select size from list.</t>
        </r>
      </text>
    </comment>
    <comment ref="B31" authorId="1">
      <text>
        <r>
          <rPr>
            <b/>
            <sz val="9"/>
            <color indexed="81"/>
            <rFont val="Tahoma"/>
            <family val="2"/>
          </rPr>
          <t>Click on the cell, click on down arrow and select item from list.</t>
        </r>
      </text>
    </comment>
    <comment ref="E31" authorId="1">
      <text>
        <r>
          <rPr>
            <b/>
            <sz val="9"/>
            <color indexed="81"/>
            <rFont val="Tahoma"/>
            <family val="2"/>
          </rPr>
          <t>Click on the cell, click on down arrow and select item from list.</t>
        </r>
      </text>
    </comment>
  </commentList>
</comments>
</file>

<file path=xl/sharedStrings.xml><?xml version="1.0" encoding="utf-8"?>
<sst xmlns="http://schemas.openxmlformats.org/spreadsheetml/2006/main" count="131" uniqueCount="95">
  <si>
    <t>Item</t>
  </si>
  <si>
    <t>Description</t>
  </si>
  <si>
    <t>Price</t>
  </si>
  <si>
    <t>Club shirt</t>
  </si>
  <si>
    <t>Qty</t>
  </si>
  <si>
    <t>Cap</t>
  </si>
  <si>
    <t>Jacket</t>
  </si>
  <si>
    <t>Vest</t>
  </si>
  <si>
    <t>Size</t>
  </si>
  <si>
    <t>Catalogue number</t>
  </si>
  <si>
    <t>Cost</t>
  </si>
  <si>
    <t>Markup</t>
  </si>
  <si>
    <t>Special comments:</t>
  </si>
  <si>
    <t>P400MS</t>
  </si>
  <si>
    <t>Peel Amateur Radio Club</t>
  </si>
  <si>
    <t>Callsign:</t>
  </si>
  <si>
    <t>Colour</t>
  </si>
  <si>
    <t>For:</t>
  </si>
  <si>
    <t>First Name:</t>
  </si>
  <si>
    <t>Last Name:</t>
  </si>
  <si>
    <t>Prefered Name:</t>
  </si>
  <si>
    <t>3FJ</t>
  </si>
  <si>
    <t>3PH</t>
  </si>
  <si>
    <t>Pocket</t>
  </si>
  <si>
    <t>Logo</t>
  </si>
  <si>
    <t>Printed name:</t>
  </si>
  <si>
    <t>Call sign:</t>
  </si>
  <si>
    <t>Item name</t>
  </si>
  <si>
    <t>3VO</t>
  </si>
  <si>
    <t>One size fits all.</t>
  </si>
  <si>
    <t>Member Invoice</t>
  </si>
  <si>
    <t>David Millett</t>
  </si>
  <si>
    <t>Mobile:</t>
  </si>
  <si>
    <t>0419 915 029</t>
  </si>
  <si>
    <t>Total due</t>
  </si>
  <si>
    <t>PARG Clothing Order Form</t>
  </si>
  <si>
    <t>Work Clobber MANDURAH</t>
  </si>
  <si>
    <t>Club Contact details:</t>
  </si>
  <si>
    <t>S</t>
  </si>
  <si>
    <t>M</t>
  </si>
  <si>
    <t>L</t>
  </si>
  <si>
    <t>XL</t>
  </si>
  <si>
    <t>This is the name that will be printed on your shirt or jacket.</t>
  </si>
  <si>
    <t>2XL</t>
  </si>
  <si>
    <t>3XL</t>
  </si>
  <si>
    <t>4XL</t>
  </si>
  <si>
    <t>5XL</t>
  </si>
  <si>
    <t>Jacket with full zip</t>
  </si>
  <si>
    <t>Jacket with half zip</t>
  </si>
  <si>
    <t>Vest with full zip</t>
  </si>
  <si>
    <t xml:space="preserve"> Member Signature:</t>
  </si>
  <si>
    <t>Please pay by direct deposit to:
BSB - 036 157, Account - 731260, Name - Peel Amateur Radio Group (Inc).</t>
  </si>
  <si>
    <t>Contact number:</t>
  </si>
  <si>
    <t>Your order will be placed, with the supplier, when the amount owing is paid in full.</t>
  </si>
  <si>
    <t>Name &amp; C/S</t>
  </si>
  <si>
    <t>Catalogue No.</t>
  </si>
  <si>
    <t>From:</t>
  </si>
  <si>
    <t>To:</t>
  </si>
  <si>
    <t>Printed Name:</t>
  </si>
  <si>
    <t>Order placed:</t>
  </si>
  <si>
    <t>Polo shirt</t>
  </si>
  <si>
    <t>Baseball cap</t>
  </si>
  <si>
    <t>(Treasurer)</t>
  </si>
  <si>
    <t>(not required for electronic copy)</t>
  </si>
  <si>
    <t>Paid in full:</t>
  </si>
  <si>
    <t>Click on size to select</t>
  </si>
  <si>
    <t>(If different to first name.)</t>
  </si>
  <si>
    <t>How to fill in the  form.</t>
  </si>
  <si>
    <r>
      <t xml:space="preserve">Click on the </t>
    </r>
    <r>
      <rPr>
        <i/>
        <sz val="11"/>
        <color indexed="8"/>
        <rFont val="Calibri"/>
        <family val="2"/>
      </rPr>
      <t>Order Form</t>
    </r>
    <r>
      <rPr>
        <sz val="11"/>
        <color theme="1"/>
        <rFont val="Calibri"/>
        <family val="2"/>
        <scheme val="minor"/>
      </rPr>
      <t xml:space="preserve"> tab below.</t>
    </r>
  </si>
  <si>
    <t>Tips on completing the form.</t>
  </si>
  <si>
    <t>Clicking the cell will produce a down arrow next to the cell. Clicking on the down arrow will display a list of sizes, click on your size. You can write the size in the cell directly. If you enter an incorrect size, follow the instructions on the Error message to correct the data and continue.</t>
  </si>
  <si>
    <r>
      <t>Click on the grey shaded cells (</t>
    </r>
    <r>
      <rPr>
        <i/>
        <sz val="11"/>
        <color indexed="8"/>
        <rFont val="Calibri"/>
        <family val="2"/>
      </rPr>
      <t>these are the only cells you can select</t>
    </r>
    <r>
      <rPr>
        <sz val="11"/>
        <color theme="1"/>
        <rFont val="Calibri"/>
        <family val="2"/>
        <scheme val="minor"/>
      </rPr>
      <t>) and type in the details, numbers or choose from the pre-selected options.</t>
    </r>
  </si>
  <si>
    <r>
      <t xml:space="preserve">There are no editable cells in the </t>
    </r>
    <r>
      <rPr>
        <i/>
        <sz val="11"/>
        <color indexed="8"/>
        <rFont val="Calibri"/>
        <family val="2"/>
      </rPr>
      <t>Member Invoice</t>
    </r>
    <r>
      <rPr>
        <sz val="11"/>
        <color theme="1"/>
        <rFont val="Calibri"/>
        <family val="2"/>
        <scheme val="minor"/>
      </rPr>
      <t xml:space="preserve"> or </t>
    </r>
    <r>
      <rPr>
        <i/>
        <sz val="11"/>
        <color indexed="8"/>
        <rFont val="Calibri"/>
        <family val="2"/>
      </rPr>
      <t>Work Clobber</t>
    </r>
    <r>
      <rPr>
        <sz val="11"/>
        <color theme="1"/>
        <rFont val="Calibri"/>
        <family val="2"/>
        <scheme val="minor"/>
      </rPr>
      <t xml:space="preserve"> tabs. You will be able to, and should, review your data on these tabs, to ensure the correct information is passed onto the supplier. The club colour, catalogue number and other details are automatically entered on your order. You are unable to change this information.</t>
    </r>
  </si>
  <si>
    <r>
      <t xml:space="preserve">Club Shirt </t>
    </r>
    <r>
      <rPr>
        <sz val="12"/>
        <color theme="1"/>
        <rFont val="Calibri"/>
        <family val="2"/>
        <scheme val="minor"/>
      </rPr>
      <t>(The club shirt is supplied without the loose pocket sewn on. If the pocket is required, there is an additional cost.)</t>
    </r>
  </si>
  <si>
    <t>Email:</t>
  </si>
  <si>
    <t>All prices include embroidering, which consists of the club emblem on the LHS (unless otherwise requested) and name and callsign on the RHS. Except the cap, which is the emblem only.</t>
  </si>
  <si>
    <t>Click on item to select</t>
  </si>
  <si>
    <t>Name and Callsign</t>
  </si>
  <si>
    <t>Authorisation for embroidery:</t>
  </si>
  <si>
    <t>Price/item</t>
  </si>
  <si>
    <t>Embroidery</t>
  </si>
  <si>
    <t>If there is a red triangle in the top right corner of a cell, holding the cursor over that cell will display instructions on how to enter data.</t>
  </si>
  <si>
    <r>
      <t xml:space="preserve">You can enter additional information or directions, in the </t>
    </r>
    <r>
      <rPr>
        <i/>
        <sz val="11"/>
        <color indexed="8"/>
        <rFont val="Calibri"/>
        <family val="2"/>
      </rPr>
      <t>Special Comments</t>
    </r>
    <r>
      <rPr>
        <sz val="11"/>
        <color theme="1"/>
        <rFont val="Calibri"/>
        <family val="2"/>
        <scheme val="minor"/>
      </rPr>
      <t xml:space="preserve"> box on the </t>
    </r>
    <r>
      <rPr>
        <i/>
        <sz val="11"/>
        <color indexed="8"/>
        <rFont val="Calibri"/>
        <family val="2"/>
      </rPr>
      <t>Order Form</t>
    </r>
    <r>
      <rPr>
        <sz val="11"/>
        <color theme="1"/>
        <rFont val="Calibri"/>
        <family val="2"/>
        <scheme val="minor"/>
      </rPr>
      <t xml:space="preserve"> page.</t>
    </r>
  </si>
  <si>
    <t xml:space="preserve">The pictures below are from each manufacturer's catalogue, showing the style and features of each garment. </t>
  </si>
  <si>
    <t>Save the spreadsheet and rename it, replacing the words 'Master ver 2.0', with your first name and callsign. 
eg. 20201216-Spreadsheet-Clothing Order Form-David VK6FAAZ</t>
  </si>
  <si>
    <t>parg.secretary@gmail.com</t>
  </si>
  <si>
    <t>Profit, if all items purchased</t>
  </si>
  <si>
    <t>Average profit of each item</t>
  </si>
  <si>
    <t>Member price</t>
  </si>
  <si>
    <t>Select side for name and logo (default as displayed).</t>
  </si>
  <si>
    <t>Amount due will be displayed on Member Invoice, when the size and quanity have been entered.</t>
  </si>
  <si>
    <t>Prices subject to verification with supplier.</t>
  </si>
  <si>
    <t>PARG Clothing Quote Request/Order Form</t>
  </si>
  <si>
    <t>OFFICIAL USE ONLY</t>
  </si>
  <si>
    <t>Email a copy of the entire spreadsheet to parg.secretary@gmail.com
Once the prices are verified with the supplier, the Member Invoice will be returned with the prices and total due. That is when you need to pay.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</si>
</sst>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quot;$&quot;#,##0.00"/>
    <numFmt numFmtId="166" formatCode="dd\ mmm\ yy"/>
  </numFmts>
  <fonts count="22" x14ac:knownFonts="1">
    <font>
      <sz val="11"/>
      <color theme="1"/>
      <name val="Calibri"/>
      <family val="2"/>
      <scheme val="minor"/>
    </font>
    <font>
      <sz val="12"/>
      <color theme="1"/>
      <name val="Calibri"/>
      <family val="2"/>
      <scheme val="minor"/>
    </font>
    <font>
      <b/>
      <sz val="9"/>
      <color indexed="81"/>
      <name val="Arial"/>
      <family val="2"/>
    </font>
    <font>
      <i/>
      <sz val="11"/>
      <color indexed="8"/>
      <name val="Calibri"/>
      <family val="2"/>
    </font>
    <font>
      <sz val="11"/>
      <color theme="0"/>
      <name val="Calibri"/>
      <family val="2"/>
      <scheme val="minor"/>
    </font>
    <font>
      <b/>
      <sz val="11"/>
      <color theme="1"/>
      <name val="Calibri"/>
      <family val="2"/>
      <scheme val="minor"/>
    </font>
    <font>
      <sz val="11"/>
      <color rgb="FFFF0000"/>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color theme="1"/>
      <name val="Arial"/>
      <family val="2"/>
    </font>
    <font>
      <i/>
      <sz val="12"/>
      <color theme="1"/>
      <name val="Calibri"/>
      <family val="2"/>
      <scheme val="minor"/>
    </font>
    <font>
      <i/>
      <sz val="12"/>
      <color theme="1"/>
      <name val="Arial"/>
      <family val="2"/>
    </font>
    <font>
      <b/>
      <sz val="12"/>
      <color theme="1"/>
      <name val="Calibri"/>
      <family val="2"/>
      <scheme val="minor"/>
    </font>
    <font>
      <sz val="24"/>
      <color theme="1"/>
      <name val="Calibri"/>
      <family val="2"/>
      <scheme val="minor"/>
    </font>
    <font>
      <b/>
      <sz val="24"/>
      <color theme="1"/>
      <name val="Calibri"/>
      <family val="2"/>
      <scheme val="minor"/>
    </font>
    <font>
      <b/>
      <sz val="9"/>
      <color indexed="81"/>
      <name val="Tahoma"/>
      <family val="2"/>
    </font>
    <font>
      <sz val="16"/>
      <color rgb="FFFF0000"/>
      <name val="Calibri"/>
      <family val="2"/>
      <scheme val="minor"/>
    </font>
    <font>
      <b/>
      <sz val="48"/>
      <color theme="1"/>
      <name val="Calibri"/>
      <family val="2"/>
      <scheme val="minor"/>
    </font>
    <font>
      <b/>
      <sz val="24"/>
      <name val="Calibri"/>
      <family val="2"/>
      <scheme val="minor"/>
    </font>
    <font>
      <sz val="24"/>
      <name val="Calibri"/>
      <family val="2"/>
      <scheme val="minor"/>
    </font>
    <font>
      <sz val="16"/>
      <color theme="0"/>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s>
  <cellStyleXfs count="1">
    <xf numFmtId="0" fontId="0" fillId="0" borderId="0"/>
  </cellStyleXfs>
  <cellXfs count="192">
    <xf numFmtId="0" fontId="0" fillId="0" borderId="0" xfId="0"/>
    <xf numFmtId="0" fontId="0" fillId="0" borderId="0" xfId="0" applyFill="1"/>
    <xf numFmtId="0" fontId="0" fillId="0" borderId="0" xfId="0" applyFill="1" applyAlignment="1">
      <alignment vertical="center"/>
    </xf>
    <xf numFmtId="0" fontId="0" fillId="0" borderId="0" xfId="0" applyFill="1" applyAlignment="1">
      <alignment horizontal="center" vertical="center"/>
    </xf>
    <xf numFmtId="4" fontId="0" fillId="0" borderId="0" xfId="0" applyNumberFormat="1" applyFill="1" applyAlignment="1">
      <alignment vertical="center"/>
    </xf>
    <xf numFmtId="0" fontId="0" fillId="2" borderId="0" xfId="0" applyFill="1"/>
    <xf numFmtId="0" fontId="0" fillId="2" borderId="0" xfId="0" applyFill="1" applyAlignment="1">
      <alignment vertical="center"/>
    </xf>
    <xf numFmtId="0" fontId="0" fillId="2" borderId="0" xfId="0" applyFill="1" applyAlignment="1">
      <alignment horizontal="center" vertical="center"/>
    </xf>
    <xf numFmtId="0" fontId="0" fillId="0" borderId="0" xfId="0" applyFill="1" applyBorder="1" applyAlignment="1">
      <alignment horizontal="left" vertical="top"/>
    </xf>
    <xf numFmtId="0" fontId="4" fillId="2" borderId="0" xfId="0" applyFont="1" applyFill="1"/>
    <xf numFmtId="0" fontId="0" fillId="2" borderId="0" xfId="0" applyFill="1" applyAlignment="1">
      <alignment horizontal="left"/>
    </xf>
    <xf numFmtId="0" fontId="7" fillId="0" borderId="0" xfId="0" applyFont="1" applyFill="1" applyAlignment="1">
      <alignment horizontal="center" vertical="center"/>
    </xf>
    <xf numFmtId="0" fontId="8" fillId="0" borderId="0" xfId="0" applyFont="1" applyFill="1"/>
    <xf numFmtId="0" fontId="8" fillId="0" borderId="0" xfId="0" applyFont="1" applyFill="1" applyAlignment="1">
      <alignment vertical="center"/>
    </xf>
    <xf numFmtId="0" fontId="8" fillId="0" borderId="0" xfId="0" applyFont="1" applyFill="1" applyAlignment="1">
      <alignment horizontal="center" vertical="center"/>
    </xf>
    <xf numFmtId="0" fontId="7" fillId="0" borderId="0" xfId="0" applyFont="1" applyFill="1" applyAlignment="1">
      <alignment horizontal="right" vertical="center"/>
    </xf>
    <xf numFmtId="165" fontId="8" fillId="0" borderId="0" xfId="0" applyNumberFormat="1" applyFont="1" applyFill="1" applyAlignment="1">
      <alignment vertical="center"/>
    </xf>
    <xf numFmtId="0" fontId="7" fillId="0" borderId="0" xfId="0" applyFont="1" applyFill="1" applyAlignment="1">
      <alignment horizontal="right" vertical="center"/>
    </xf>
    <xf numFmtId="0" fontId="9" fillId="2" borderId="0" xfId="0" applyFont="1" applyFill="1"/>
    <xf numFmtId="0" fontId="9" fillId="2" borderId="0" xfId="0" applyFont="1" applyFill="1" applyAlignment="1">
      <alignment vertical="center"/>
    </xf>
    <xf numFmtId="0" fontId="8" fillId="3" borderId="1" xfId="0" applyFont="1" applyFill="1" applyBorder="1" applyAlignment="1" applyProtection="1">
      <alignment horizontal="left" vertical="center"/>
      <protection locked="0"/>
    </xf>
    <xf numFmtId="0" fontId="8" fillId="3" borderId="1" xfId="0" applyFont="1" applyFill="1" applyBorder="1" applyAlignment="1" applyProtection="1">
      <alignment horizontal="center" vertical="center"/>
      <protection locked="0"/>
    </xf>
    <xf numFmtId="0" fontId="0" fillId="0" borderId="0" xfId="0" applyFill="1" applyProtection="1"/>
    <xf numFmtId="0" fontId="0" fillId="0" borderId="0" xfId="0" applyFill="1" applyAlignment="1" applyProtection="1">
      <alignment vertical="center"/>
    </xf>
    <xf numFmtId="0" fontId="0" fillId="0" borderId="0" xfId="0" applyFill="1" applyAlignment="1" applyProtection="1">
      <alignment horizontal="center" vertical="center"/>
    </xf>
    <xf numFmtId="0" fontId="0" fillId="2" borderId="0" xfId="0" applyFill="1" applyAlignment="1" applyProtection="1">
      <alignment vertical="center"/>
    </xf>
    <xf numFmtId="0" fontId="0" fillId="2" borderId="0" xfId="0" applyFill="1" applyProtection="1"/>
    <xf numFmtId="0" fontId="7" fillId="0" borderId="0" xfId="0" applyFont="1" applyFill="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Border="1" applyAlignment="1" applyProtection="1">
      <alignment horizontal="right" vertical="center"/>
    </xf>
    <xf numFmtId="0" fontId="8" fillId="0" borderId="0" xfId="0" applyFont="1" applyFill="1" applyBorder="1" applyAlignment="1" applyProtection="1">
      <alignment horizontal="center" vertical="center"/>
    </xf>
    <xf numFmtId="0" fontId="0" fillId="0" borderId="0" xfId="0" applyFill="1" applyBorder="1" applyProtection="1"/>
    <xf numFmtId="0" fontId="8" fillId="0" borderId="0" xfId="0" applyFont="1" applyFill="1" applyBorder="1" applyAlignment="1" applyProtection="1">
      <alignment horizontal="left" vertical="center"/>
    </xf>
    <xf numFmtId="0" fontId="0" fillId="0" borderId="0" xfId="0" applyFill="1" applyBorder="1" applyAlignment="1" applyProtection="1">
      <alignment vertical="center"/>
    </xf>
    <xf numFmtId="0" fontId="0" fillId="2" borderId="0" xfId="0" applyFill="1" applyBorder="1" applyAlignment="1" applyProtection="1">
      <alignment vertical="center"/>
    </xf>
    <xf numFmtId="0" fontId="0" fillId="2" borderId="0" xfId="0" applyFill="1" applyBorder="1" applyProtection="1"/>
    <xf numFmtId="0" fontId="8" fillId="0" borderId="0" xfId="0" applyFont="1" applyFill="1" applyAlignment="1" applyProtection="1">
      <alignment horizontal="right" vertical="center"/>
    </xf>
    <xf numFmtId="0" fontId="10" fillId="0" borderId="0" xfId="0" applyFont="1" applyFill="1" applyAlignment="1" applyProtection="1">
      <alignment vertical="center"/>
    </xf>
    <xf numFmtId="0" fontId="0" fillId="2" borderId="0" xfId="0" applyFont="1" applyFill="1" applyProtection="1"/>
    <xf numFmtId="165" fontId="8" fillId="0" borderId="0" xfId="0" applyNumberFormat="1" applyFont="1" applyFill="1" applyAlignment="1" applyProtection="1">
      <alignment horizontal="center" vertical="center"/>
    </xf>
    <xf numFmtId="0" fontId="7" fillId="0" borderId="0" xfId="0" applyFont="1" applyFill="1" applyAlignment="1" applyProtection="1">
      <alignment vertical="center"/>
    </xf>
    <xf numFmtId="0" fontId="5" fillId="0" borderId="0" xfId="0" applyFont="1" applyFill="1" applyAlignment="1" applyProtection="1">
      <alignment horizontal="center" vertical="center"/>
    </xf>
    <xf numFmtId="0" fontId="5" fillId="2" borderId="0" xfId="0" applyFont="1" applyFill="1" applyAlignment="1" applyProtection="1">
      <alignment horizontal="center" vertical="center"/>
    </xf>
    <xf numFmtId="0" fontId="8" fillId="0" borderId="0" xfId="0" applyFont="1" applyFill="1" applyAlignment="1" applyProtection="1">
      <alignment horizontal="right"/>
    </xf>
    <xf numFmtId="0" fontId="8" fillId="0" borderId="2" xfId="0" applyFont="1" applyFill="1" applyBorder="1" applyProtection="1"/>
    <xf numFmtId="0" fontId="11" fillId="0" borderId="0" xfId="0" applyFont="1" applyFill="1" applyProtection="1"/>
    <xf numFmtId="0" fontId="8" fillId="0" borderId="0" xfId="0" applyFont="1" applyFill="1" applyProtection="1"/>
    <xf numFmtId="0" fontId="8" fillId="0" borderId="0" xfId="0" applyFont="1" applyFill="1" applyBorder="1" applyProtection="1"/>
    <xf numFmtId="0" fontId="0" fillId="2" borderId="0" xfId="0" applyFill="1" applyAlignment="1" applyProtection="1">
      <alignment horizontal="center" vertical="center"/>
    </xf>
    <xf numFmtId="0" fontId="0" fillId="2" borderId="0" xfId="0" applyFill="1" applyAlignment="1" applyProtection="1">
      <alignment horizontal="center"/>
    </xf>
    <xf numFmtId="0" fontId="8" fillId="2" borderId="0" xfId="0" applyFont="1" applyFill="1" applyBorder="1" applyAlignment="1" applyProtection="1">
      <alignment horizontal="right"/>
    </xf>
    <xf numFmtId="0" fontId="8" fillId="2" borderId="0" xfId="0" applyFont="1" applyFill="1" applyBorder="1" applyProtection="1"/>
    <xf numFmtId="0" fontId="11" fillId="2" borderId="0" xfId="0" applyFont="1" applyFill="1" applyBorder="1" applyProtection="1"/>
    <xf numFmtId="0" fontId="8" fillId="2" borderId="0" xfId="0" applyFont="1" applyFill="1" applyAlignment="1" applyProtection="1">
      <alignment horizontal="center" vertical="center"/>
    </xf>
    <xf numFmtId="0" fontId="8" fillId="2" borderId="0" xfId="0" applyFont="1" applyFill="1" applyAlignment="1" applyProtection="1">
      <alignment vertical="center"/>
    </xf>
    <xf numFmtId="0" fontId="7" fillId="2" borderId="0" xfId="0" applyFont="1" applyFill="1" applyAlignment="1" applyProtection="1">
      <alignment horizontal="center" vertical="center"/>
    </xf>
    <xf numFmtId="0" fontId="12" fillId="0" borderId="0" xfId="0" applyFont="1" applyFill="1" applyAlignment="1" applyProtection="1">
      <alignment vertical="center"/>
    </xf>
    <xf numFmtId="0" fontId="4" fillId="2" borderId="0" xfId="0" applyFont="1" applyFill="1" applyAlignment="1">
      <alignment vertical="center"/>
    </xf>
    <xf numFmtId="0" fontId="4" fillId="2" borderId="0" xfId="0" applyFont="1" applyFill="1" applyAlignment="1" applyProtection="1">
      <alignment vertical="center"/>
    </xf>
    <xf numFmtId="0" fontId="4" fillId="2" borderId="0" xfId="0" applyFont="1" applyFill="1" applyProtection="1"/>
    <xf numFmtId="0" fontId="4" fillId="2" borderId="0" xfId="0" applyFont="1" applyFill="1" applyBorder="1" applyAlignment="1" applyProtection="1">
      <alignment vertical="center"/>
    </xf>
    <xf numFmtId="0" fontId="4" fillId="2" borderId="0" xfId="0" applyFont="1" applyFill="1" applyBorder="1" applyProtection="1"/>
    <xf numFmtId="0" fontId="6" fillId="2" borderId="0" xfId="0" applyFont="1" applyFill="1"/>
    <xf numFmtId="0" fontId="6" fillId="2" borderId="0" xfId="0" applyFont="1" applyFill="1" applyProtection="1"/>
    <xf numFmtId="0" fontId="6" fillId="2" borderId="0" xfId="0" applyFont="1" applyFill="1" applyAlignment="1" applyProtection="1">
      <alignment horizontal="center"/>
    </xf>
    <xf numFmtId="1" fontId="0" fillId="2" borderId="0" xfId="0" applyNumberFormat="1" applyFill="1" applyAlignment="1">
      <alignment horizontal="center" vertical="center"/>
    </xf>
    <xf numFmtId="1" fontId="0" fillId="0" borderId="0" xfId="0" applyNumberFormat="1" applyFill="1" applyAlignment="1">
      <alignment horizontal="center" vertical="center"/>
    </xf>
    <xf numFmtId="0" fontId="5" fillId="0" borderId="0" xfId="0" applyFont="1" applyFill="1"/>
    <xf numFmtId="0" fontId="13" fillId="0" borderId="0" xfId="0" applyFont="1" applyFill="1"/>
    <xf numFmtId="0" fontId="0" fillId="0" borderId="0" xfId="0" applyAlignment="1">
      <alignment vertical="center"/>
    </xf>
    <xf numFmtId="0" fontId="0" fillId="0" borderId="0" xfId="0"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horizontal="left"/>
    </xf>
    <xf numFmtId="49" fontId="8" fillId="3" borderId="1" xfId="0" applyNumberFormat="1" applyFont="1" applyFill="1" applyBorder="1" applyAlignment="1" applyProtection="1">
      <alignment vertical="center"/>
      <protection locked="0"/>
    </xf>
    <xf numFmtId="0" fontId="8"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5"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center"/>
    </xf>
    <xf numFmtId="0" fontId="19" fillId="0" borderId="0" xfId="0" applyFont="1" applyAlignment="1">
      <alignment horizontal="center" vertical="center"/>
    </xf>
    <xf numFmtId="0" fontId="20" fillId="0" borderId="0" xfId="0" applyFont="1" applyAlignment="1">
      <alignment horizontal="left"/>
    </xf>
    <xf numFmtId="0" fontId="14" fillId="0" borderId="0" xfId="0" applyFont="1" applyAlignment="1">
      <alignment horizontal="left" vertical="center"/>
    </xf>
    <xf numFmtId="0" fontId="14" fillId="0" borderId="0" xfId="0" applyFont="1" applyAlignment="1">
      <alignment horizontal="center"/>
    </xf>
    <xf numFmtId="4" fontId="20" fillId="0" borderId="0" xfId="0" applyNumberFormat="1" applyFont="1" applyAlignment="1">
      <alignment horizontal="right" vertical="center"/>
    </xf>
    <xf numFmtId="0" fontId="20"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left" vertical="center"/>
    </xf>
    <xf numFmtId="4" fontId="20" fillId="0" borderId="0" xfId="0" applyNumberFormat="1" applyFont="1" applyAlignment="1">
      <alignment vertical="center"/>
    </xf>
    <xf numFmtId="0" fontId="15" fillId="0" borderId="0" xfId="0" applyFont="1" applyAlignment="1">
      <alignment vertical="center"/>
    </xf>
    <xf numFmtId="0" fontId="19" fillId="0" borderId="0" xfId="0" applyFont="1" applyAlignment="1">
      <alignment horizontal="right"/>
    </xf>
    <xf numFmtId="165" fontId="20" fillId="0" borderId="0" xfId="0" applyNumberFormat="1" applyFont="1" applyAlignment="1">
      <alignment vertical="center"/>
    </xf>
    <xf numFmtId="166" fontId="14" fillId="0" borderId="0" xfId="0" applyNumberFormat="1" applyFont="1" applyAlignment="1">
      <alignment horizontal="center" vertical="center"/>
    </xf>
    <xf numFmtId="0" fontId="20" fillId="0" borderId="0" xfId="0" applyFont="1" applyAlignment="1">
      <alignment vertical="center"/>
    </xf>
    <xf numFmtId="0" fontId="0" fillId="0" borderId="0" xfId="0" applyAlignment="1"/>
    <xf numFmtId="0" fontId="0" fillId="2" borderId="0" xfId="0" applyFill="1" applyAlignment="1"/>
    <xf numFmtId="0" fontId="14" fillId="0" borderId="0" xfId="0" applyFont="1" applyAlignment="1"/>
    <xf numFmtId="0" fontId="14" fillId="0" borderId="4" xfId="0" applyFont="1" applyBorder="1" applyAlignment="1"/>
    <xf numFmtId="0" fontId="14" fillId="0" borderId="5" xfId="0" applyFont="1" applyBorder="1" applyAlignment="1"/>
    <xf numFmtId="0" fontId="14" fillId="0" borderId="0" xfId="0" applyFont="1" applyBorder="1" applyAlignment="1"/>
    <xf numFmtId="0" fontId="14" fillId="0" borderId="10" xfId="0" applyFont="1" applyBorder="1" applyAlignment="1"/>
    <xf numFmtId="0" fontId="14" fillId="0" borderId="7" xfId="0" applyFont="1" applyBorder="1" applyAlignment="1"/>
    <xf numFmtId="0" fontId="14" fillId="0" borderId="8" xfId="0" applyFont="1" applyBorder="1" applyAlignment="1"/>
    <xf numFmtId="165" fontId="20" fillId="0" borderId="0" xfId="0" applyNumberFormat="1" applyFont="1" applyAlignment="1"/>
    <xf numFmtId="0" fontId="20" fillId="0" borderId="0" xfId="0" applyFont="1" applyAlignment="1"/>
    <xf numFmtId="0" fontId="8" fillId="0" borderId="0" xfId="0" applyFont="1" applyAlignment="1">
      <alignment horizontal="left" vertical="top"/>
    </xf>
    <xf numFmtId="0" fontId="8" fillId="0" borderId="0" xfId="0" applyFont="1" applyAlignment="1"/>
    <xf numFmtId="0" fontId="15" fillId="0" borderId="4" xfId="0" applyFont="1" applyBorder="1" applyAlignment="1">
      <alignment horizontal="right" vertical="center"/>
    </xf>
    <xf numFmtId="0" fontId="15" fillId="0" borderId="0" xfId="0" applyFont="1" applyBorder="1" applyAlignment="1">
      <alignment horizontal="right" vertical="center"/>
    </xf>
    <xf numFmtId="0" fontId="15" fillId="0" borderId="3" xfId="0" applyFont="1" applyBorder="1" applyAlignment="1">
      <alignment horizontal="left" vertical="center"/>
    </xf>
    <xf numFmtId="0" fontId="15" fillId="0" borderId="9" xfId="0" applyFont="1" applyBorder="1" applyAlignment="1">
      <alignment horizontal="left" vertical="center"/>
    </xf>
    <xf numFmtId="0" fontId="15" fillId="0" borderId="6" xfId="0" applyFont="1" applyBorder="1" applyAlignment="1">
      <alignment horizontal="left" vertical="center"/>
    </xf>
    <xf numFmtId="0" fontId="0" fillId="5" borderId="0" xfId="0" applyFill="1" applyAlignment="1"/>
    <xf numFmtId="0" fontId="14" fillId="0" borderId="9" xfId="0" applyFont="1" applyBorder="1" applyAlignment="1">
      <alignment horizontal="left" vertical="top"/>
    </xf>
    <xf numFmtId="0" fontId="9" fillId="2" borderId="0" xfId="0" applyFont="1" applyFill="1" applyAlignment="1">
      <alignment horizontal="left"/>
    </xf>
    <xf numFmtId="0" fontId="9" fillId="2" borderId="0" xfId="0" applyFont="1" applyFill="1" applyAlignment="1"/>
    <xf numFmtId="0" fontId="19" fillId="0" borderId="0" xfId="0" applyFont="1" applyAlignment="1">
      <alignment horizontal="left" vertical="center"/>
    </xf>
    <xf numFmtId="0" fontId="6" fillId="2"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4" fillId="2" borderId="0" xfId="0" applyFont="1" applyFill="1" applyBorder="1" applyAlignment="1" applyProtection="1">
      <alignment horizontal="center" vertical="center"/>
    </xf>
    <xf numFmtId="0" fontId="9" fillId="2" borderId="0" xfId="0" applyFont="1" applyFill="1" applyProtection="1"/>
    <xf numFmtId="0" fontId="9" fillId="2" borderId="0" xfId="0" applyFont="1" applyFill="1" applyAlignment="1" applyProtection="1">
      <alignment horizontal="center"/>
    </xf>
    <xf numFmtId="0" fontId="9" fillId="2" borderId="0" xfId="0" applyFont="1" applyFill="1" applyAlignment="1" applyProtection="1">
      <alignment horizontal="center" vertical="center"/>
    </xf>
    <xf numFmtId="0" fontId="9" fillId="2" borderId="0" xfId="0" applyFont="1" applyFill="1" applyBorder="1" applyAlignment="1" applyProtection="1">
      <alignment horizontal="center" vertical="center"/>
    </xf>
    <xf numFmtId="0" fontId="9" fillId="2" borderId="0" xfId="0" applyFont="1" applyFill="1" applyBorder="1" applyProtection="1"/>
    <xf numFmtId="164" fontId="9" fillId="2" borderId="0" xfId="0" applyNumberFormat="1" applyFont="1" applyFill="1" applyBorder="1" applyProtection="1"/>
    <xf numFmtId="165" fontId="9" fillId="2" borderId="0" xfId="0" applyNumberFormat="1" applyFont="1" applyFill="1" applyBorder="1" applyAlignment="1" applyProtection="1">
      <alignment horizontal="center"/>
    </xf>
    <xf numFmtId="165" fontId="9" fillId="2" borderId="0" xfId="0" applyNumberFormat="1" applyFont="1" applyFill="1" applyBorder="1" applyProtection="1"/>
    <xf numFmtId="9" fontId="9" fillId="2" borderId="0" xfId="0" applyNumberFormat="1" applyFont="1" applyFill="1" applyBorder="1" applyAlignment="1" applyProtection="1">
      <alignment horizontal="center" vertical="center"/>
    </xf>
    <xf numFmtId="0" fontId="9" fillId="2" borderId="0" xfId="0" applyFont="1" applyFill="1" applyBorder="1" applyAlignment="1" applyProtection="1">
      <alignment horizontal="left"/>
    </xf>
    <xf numFmtId="164" fontId="9" fillId="2" borderId="0" xfId="0" applyNumberFormat="1" applyFont="1" applyFill="1" applyBorder="1" applyAlignment="1" applyProtection="1">
      <alignment horizontal="left"/>
    </xf>
    <xf numFmtId="0" fontId="9" fillId="2" borderId="0" xfId="0" applyFont="1" applyFill="1" applyBorder="1" applyAlignment="1" applyProtection="1">
      <alignment horizontal="center"/>
    </xf>
    <xf numFmtId="165" fontId="9" fillId="2" borderId="0" xfId="0" applyNumberFormat="1" applyFont="1" applyFill="1" applyBorder="1" applyAlignment="1" applyProtection="1">
      <alignment horizontal="center" vertical="center"/>
    </xf>
    <xf numFmtId="1" fontId="0" fillId="0" borderId="0" xfId="0" applyNumberFormat="1" applyFill="1" applyAlignment="1">
      <alignment horizontal="center" vertical="top"/>
    </xf>
    <xf numFmtId="0" fontId="5" fillId="0" borderId="0" xfId="0" applyFont="1" applyFill="1" applyAlignment="1">
      <alignment vertical="top"/>
    </xf>
    <xf numFmtId="0" fontId="0" fillId="0" borderId="0" xfId="0" applyFill="1" applyAlignment="1">
      <alignment vertical="top"/>
    </xf>
    <xf numFmtId="0" fontId="8" fillId="4" borderId="1" xfId="0" applyFont="1" applyFill="1" applyBorder="1" applyAlignment="1" applyProtection="1">
      <alignment horizontal="center" vertical="center"/>
      <protection locked="0"/>
    </xf>
    <xf numFmtId="0" fontId="14" fillId="0" borderId="7" xfId="0" applyFont="1" applyFill="1" applyBorder="1"/>
    <xf numFmtId="164" fontId="9" fillId="2" borderId="0" xfId="0" applyNumberFormat="1" applyFont="1" applyFill="1" applyProtection="1"/>
    <xf numFmtId="164" fontId="9" fillId="2" borderId="0" xfId="0" applyNumberFormat="1" applyFont="1" applyFill="1" applyAlignment="1">
      <alignment vertical="center"/>
    </xf>
    <xf numFmtId="0" fontId="9" fillId="2" borderId="0" xfId="0" applyFont="1" applyFill="1" applyAlignment="1">
      <alignment horizontal="center" vertical="center"/>
    </xf>
    <xf numFmtId="165" fontId="9" fillId="2" borderId="0" xfId="0" applyNumberFormat="1" applyFont="1" applyFill="1" applyAlignment="1">
      <alignment vertical="center"/>
    </xf>
    <xf numFmtId="0" fontId="9" fillId="2" borderId="0" xfId="0" applyFont="1" applyFill="1" applyAlignment="1">
      <alignment horizontal="right" vertical="center"/>
    </xf>
    <xf numFmtId="165" fontId="9" fillId="2" borderId="0" xfId="0" applyNumberFormat="1" applyFont="1" applyFill="1" applyAlignment="1">
      <alignment horizontal="center" vertical="center"/>
    </xf>
    <xf numFmtId="165" fontId="9" fillId="2" borderId="0" xfId="0" applyNumberFormat="1" applyFont="1" applyFill="1" applyProtection="1"/>
    <xf numFmtId="0" fontId="21" fillId="0" borderId="0" xfId="0" applyFont="1" applyFill="1"/>
    <xf numFmtId="4" fontId="21" fillId="0" borderId="0" xfId="0" applyNumberFormat="1" applyFont="1" applyFill="1" applyAlignment="1">
      <alignment vertical="center"/>
    </xf>
    <xf numFmtId="0" fontId="21" fillId="0" borderId="0" xfId="0" applyFont="1" applyFill="1" applyAlignment="1">
      <alignment vertical="center"/>
    </xf>
    <xf numFmtId="165" fontId="21" fillId="0" borderId="0" xfId="0" applyNumberFormat="1" applyFont="1" applyFill="1" applyAlignment="1">
      <alignment vertical="center"/>
    </xf>
    <xf numFmtId="0" fontId="0" fillId="6" borderId="0" xfId="0" applyFill="1"/>
    <xf numFmtId="0" fontId="0" fillId="6" borderId="0" xfId="0" applyFill="1" applyAlignment="1">
      <alignment horizontal="center" vertical="center"/>
    </xf>
    <xf numFmtId="0" fontId="8" fillId="6" borderId="0" xfId="0" applyFont="1" applyFill="1" applyAlignment="1">
      <alignment horizontal="right"/>
    </xf>
    <xf numFmtId="166" fontId="8" fillId="6" borderId="2" xfId="0" applyNumberFormat="1" applyFont="1" applyFill="1" applyBorder="1" applyAlignment="1" applyProtection="1">
      <alignment horizontal="center" vertical="center"/>
      <protection locked="0"/>
    </xf>
    <xf numFmtId="0" fontId="8" fillId="6" borderId="0" xfId="0" applyFont="1" applyFill="1" applyAlignment="1">
      <alignment horizontal="left" vertical="center"/>
    </xf>
    <xf numFmtId="0" fontId="7" fillId="6" borderId="0" xfId="0" applyFont="1" applyFill="1"/>
    <xf numFmtId="0" fontId="0" fillId="0" borderId="0" xfId="0" applyFill="1" applyAlignment="1">
      <alignment vertical="top" wrapText="1"/>
    </xf>
    <xf numFmtId="0" fontId="14" fillId="0" borderId="0" xfId="0" applyFont="1" applyFill="1" applyAlignment="1">
      <alignment horizontal="center" vertical="center"/>
    </xf>
    <xf numFmtId="0" fontId="0" fillId="0" borderId="0" xfId="0" applyFill="1" applyAlignment="1">
      <alignment horizontal="justify" vertical="top" wrapText="1"/>
    </xf>
    <xf numFmtId="0" fontId="0" fillId="0" borderId="0" xfId="0" applyNumberFormat="1" applyFill="1" applyAlignment="1">
      <alignment horizontal="justify" vertical="top" wrapText="1"/>
    </xf>
    <xf numFmtId="0" fontId="8" fillId="3" borderId="3" xfId="0" applyFont="1" applyFill="1" applyBorder="1" applyAlignment="1" applyProtection="1">
      <alignment horizontal="left" vertical="top" wrapText="1"/>
      <protection locked="0"/>
    </xf>
    <xf numFmtId="0" fontId="8" fillId="3" borderId="4" xfId="0" applyFont="1" applyFill="1" applyBorder="1" applyAlignment="1" applyProtection="1">
      <alignment horizontal="left" vertical="top" wrapText="1"/>
      <protection locked="0"/>
    </xf>
    <xf numFmtId="0" fontId="8" fillId="3" borderId="5"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8" fillId="3" borderId="8" xfId="0" applyFont="1" applyFill="1" applyBorder="1" applyAlignment="1" applyProtection="1">
      <alignment horizontal="left" vertical="top" wrapText="1"/>
      <protection locked="0"/>
    </xf>
    <xf numFmtId="0" fontId="15"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8" fillId="0" borderId="3"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15" fillId="0" borderId="0" xfId="0" applyFont="1" applyFill="1" applyAlignment="1">
      <alignment horizontal="center" vertical="center"/>
    </xf>
    <xf numFmtId="0" fontId="7" fillId="0" borderId="0" xfId="0" applyFont="1" applyFill="1" applyAlignment="1">
      <alignment vertical="center" wrapText="1"/>
    </xf>
    <xf numFmtId="0" fontId="7" fillId="0" borderId="0" xfId="0" applyFont="1" applyFill="1" applyAlignment="1">
      <alignment vertical="center"/>
    </xf>
    <xf numFmtId="0" fontId="7" fillId="0" borderId="0" xfId="0" applyFont="1" applyFill="1" applyAlignment="1">
      <alignment horizontal="center"/>
    </xf>
    <xf numFmtId="0" fontId="18" fillId="0" borderId="0" xfId="0" applyFont="1" applyAlignment="1">
      <alignment horizontal="center"/>
    </xf>
    <xf numFmtId="166" fontId="14" fillId="0" borderId="0" xfId="0" applyNumberFormat="1" applyFont="1" applyAlignment="1">
      <alignment horizontal="center" vertical="center"/>
    </xf>
    <xf numFmtId="0" fontId="14" fillId="0" borderId="3" xfId="0" applyFont="1" applyBorder="1" applyAlignment="1">
      <alignment horizontal="left" vertical="top"/>
    </xf>
    <xf numFmtId="0" fontId="14" fillId="0" borderId="4" xfId="0" applyFont="1" applyBorder="1" applyAlignment="1">
      <alignment horizontal="left" vertical="top"/>
    </xf>
    <xf numFmtId="0" fontId="14" fillId="0" borderId="5" xfId="0" applyFont="1" applyBorder="1" applyAlignment="1">
      <alignment horizontal="left" vertical="top"/>
    </xf>
    <xf numFmtId="0" fontId="14" fillId="0" borderId="6" xfId="0" applyFont="1" applyBorder="1" applyAlignment="1">
      <alignment horizontal="left" vertical="top"/>
    </xf>
    <xf numFmtId="0" fontId="14" fillId="0" borderId="7" xfId="0" applyFont="1" applyBorder="1" applyAlignment="1">
      <alignment horizontal="left" vertical="top"/>
    </xf>
    <xf numFmtId="0" fontId="14" fillId="0" borderId="8" xfId="0" applyFont="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9" Type="http://schemas.openxmlformats.org/officeDocument/2006/relationships/customXml" Target="../customXml/item1.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4" Type="http://schemas.openxmlformats.org/officeDocument/2006/relationships/image" Target="../media/image4.emf"/><Relationship Id="rId5" Type="http://schemas.openxmlformats.org/officeDocument/2006/relationships/image" Target="../media/image5.emf"/><Relationship Id="rId6" Type="http://schemas.openxmlformats.org/officeDocument/2006/relationships/image" Target="../media/image6.emf"/><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9525</xdr:colOff>
      <xdr:row>12</xdr:row>
      <xdr:rowOff>0</xdr:rowOff>
    </xdr:from>
    <xdr:to>
      <xdr:col>7</xdr:col>
      <xdr:colOff>9525</xdr:colOff>
      <xdr:row>19</xdr:row>
      <xdr:rowOff>0</xdr:rowOff>
    </xdr:to>
    <xdr:grpSp>
      <xdr:nvGrpSpPr>
        <xdr:cNvPr id="3093" name="Group 5">
          <a:extLst>
            <a:ext uri="{FF2B5EF4-FFF2-40B4-BE49-F238E27FC236}">
              <a16:creationId xmlns:a16="http://schemas.microsoft.com/office/drawing/2014/main" xmlns="" id="{00000000-0008-0000-0000-0000150C0000}"/>
            </a:ext>
          </a:extLst>
        </xdr:cNvPr>
        <xdr:cNvGrpSpPr>
          <a:grpSpLocks/>
        </xdr:cNvGrpSpPr>
      </xdr:nvGrpSpPr>
      <xdr:grpSpPr bwMode="auto">
        <a:xfrm>
          <a:off x="682625" y="3949700"/>
          <a:ext cx="4038600" cy="1244600"/>
          <a:chOff x="600078" y="2686062"/>
          <a:chExt cx="4276746" cy="1928503"/>
        </a:xfrm>
      </xdr:grpSpPr>
      <xdr:pic>
        <xdr:nvPicPr>
          <xdr:cNvPr id="3101" name="Picture 4">
            <a:extLst>
              <a:ext uri="{FF2B5EF4-FFF2-40B4-BE49-F238E27FC236}">
                <a16:creationId xmlns:a16="http://schemas.microsoft.com/office/drawing/2014/main" xmlns="" id="{00000000-0008-0000-00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4375" t="26424" r="11221" b="34877"/>
          <a:stretch>
            <a:fillRect/>
          </a:stretch>
        </xdr:blipFill>
        <xdr:spPr bwMode="auto">
          <a:xfrm>
            <a:off x="600078" y="2686062"/>
            <a:ext cx="4276746" cy="19285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Cross 2">
            <a:extLst>
              <a:ext uri="{FF2B5EF4-FFF2-40B4-BE49-F238E27FC236}">
                <a16:creationId xmlns:a16="http://schemas.microsoft.com/office/drawing/2014/main" xmlns="" id="{00000000-0008-0000-0000-000003000000}"/>
              </a:ext>
            </a:extLst>
          </xdr:cNvPr>
          <xdr:cNvSpPr/>
        </xdr:nvSpPr>
        <xdr:spPr>
          <a:xfrm>
            <a:off x="2270682" y="3691639"/>
            <a:ext cx="100236" cy="110200"/>
          </a:xfrm>
          <a:prstGeom prst="plus">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clientData/>
  </xdr:twoCellAnchor>
  <xdr:twoCellAnchor>
    <xdr:from>
      <xdr:col>1</xdr:col>
      <xdr:colOff>9525</xdr:colOff>
      <xdr:row>21</xdr:row>
      <xdr:rowOff>123825</xdr:rowOff>
    </xdr:from>
    <xdr:to>
      <xdr:col>7</xdr:col>
      <xdr:colOff>9525</xdr:colOff>
      <xdr:row>28</xdr:row>
      <xdr:rowOff>9525</xdr:rowOff>
    </xdr:to>
    <xdr:grpSp>
      <xdr:nvGrpSpPr>
        <xdr:cNvPr id="3094" name="Group 9">
          <a:extLst>
            <a:ext uri="{FF2B5EF4-FFF2-40B4-BE49-F238E27FC236}">
              <a16:creationId xmlns:a16="http://schemas.microsoft.com/office/drawing/2014/main" xmlns="" id="{00000000-0008-0000-0000-0000160C0000}"/>
            </a:ext>
          </a:extLst>
        </xdr:cNvPr>
        <xdr:cNvGrpSpPr>
          <a:grpSpLocks/>
        </xdr:cNvGrpSpPr>
      </xdr:nvGrpSpPr>
      <xdr:grpSpPr bwMode="auto">
        <a:xfrm>
          <a:off x="682625" y="6257925"/>
          <a:ext cx="4038600" cy="1130300"/>
          <a:chOff x="604248" y="6650377"/>
          <a:chExt cx="4260672" cy="1924499"/>
        </a:xfrm>
      </xdr:grpSpPr>
      <xdr:pic>
        <xdr:nvPicPr>
          <xdr:cNvPr id="3099" name="Picture 6">
            <a:extLst>
              <a:ext uri="{FF2B5EF4-FFF2-40B4-BE49-F238E27FC236}">
                <a16:creationId xmlns:a16="http://schemas.microsoft.com/office/drawing/2014/main" xmlns="" id="{00000000-0008-0000-0000-00001B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6392" t="26469" r="33063" b="37250"/>
          <a:stretch>
            <a:fillRect/>
          </a:stretch>
        </xdr:blipFill>
        <xdr:spPr bwMode="auto">
          <a:xfrm>
            <a:off x="604248" y="6746698"/>
            <a:ext cx="4260672" cy="1828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Arrow: Down 7">
            <a:extLst>
              <a:ext uri="{FF2B5EF4-FFF2-40B4-BE49-F238E27FC236}">
                <a16:creationId xmlns:a16="http://schemas.microsoft.com/office/drawing/2014/main" xmlns="" id="{00000000-0008-0000-0000-000008000000}"/>
              </a:ext>
            </a:extLst>
          </xdr:cNvPr>
          <xdr:cNvSpPr/>
        </xdr:nvSpPr>
        <xdr:spPr>
          <a:xfrm>
            <a:off x="4154808" y="6785693"/>
            <a:ext cx="321770" cy="61644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clientData/>
  </xdr:twoCellAnchor>
  <xdr:twoCellAnchor editAs="oneCell">
    <xdr:from>
      <xdr:col>0</xdr:col>
      <xdr:colOff>190500</xdr:colOff>
      <xdr:row>72</xdr:row>
      <xdr:rowOff>57150</xdr:rowOff>
    </xdr:from>
    <xdr:to>
      <xdr:col>14</xdr:col>
      <xdr:colOff>28575</xdr:colOff>
      <xdr:row>132</xdr:row>
      <xdr:rowOff>123825</xdr:rowOff>
    </xdr:to>
    <xdr:pic>
      <xdr:nvPicPr>
        <xdr:cNvPr id="3095" name="Picture 12">
          <a:extLst>
            <a:ext uri="{FF2B5EF4-FFF2-40B4-BE49-F238E27FC236}">
              <a16:creationId xmlns:a16="http://schemas.microsoft.com/office/drawing/2014/main" xmlns="" id="{00000000-0008-0000-0000-0000170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16516350"/>
          <a:ext cx="8372475" cy="1149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137</xdr:row>
      <xdr:rowOff>19050</xdr:rowOff>
    </xdr:from>
    <xdr:to>
      <xdr:col>14</xdr:col>
      <xdr:colOff>95250</xdr:colOff>
      <xdr:row>198</xdr:row>
      <xdr:rowOff>152400</xdr:rowOff>
    </xdr:to>
    <xdr:pic>
      <xdr:nvPicPr>
        <xdr:cNvPr id="3096" name="Picture 13">
          <a:extLst>
            <a:ext uri="{FF2B5EF4-FFF2-40B4-BE49-F238E27FC236}">
              <a16:creationId xmlns:a16="http://schemas.microsoft.com/office/drawing/2014/main" xmlns="" id="{00000000-0008-0000-0000-000018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28860750"/>
          <a:ext cx="8505825" cy="11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203</xdr:row>
      <xdr:rowOff>0</xdr:rowOff>
    </xdr:from>
    <xdr:to>
      <xdr:col>14</xdr:col>
      <xdr:colOff>47625</xdr:colOff>
      <xdr:row>265</xdr:row>
      <xdr:rowOff>38100</xdr:rowOff>
    </xdr:to>
    <xdr:pic>
      <xdr:nvPicPr>
        <xdr:cNvPr id="3097" name="Picture 14">
          <a:extLst>
            <a:ext uri="{FF2B5EF4-FFF2-40B4-BE49-F238E27FC236}">
              <a16:creationId xmlns:a16="http://schemas.microsoft.com/office/drawing/2014/main" xmlns="" id="{00000000-0008-0000-0000-0000190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1414700"/>
          <a:ext cx="8486775" cy="1184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41</xdr:row>
      <xdr:rowOff>19050</xdr:rowOff>
    </xdr:from>
    <xdr:to>
      <xdr:col>13</xdr:col>
      <xdr:colOff>600075</xdr:colOff>
      <xdr:row>68</xdr:row>
      <xdr:rowOff>0</xdr:rowOff>
    </xdr:to>
    <xdr:pic>
      <xdr:nvPicPr>
        <xdr:cNvPr id="3098" name="Picture 17">
          <a:extLst>
            <a:ext uri="{FF2B5EF4-FFF2-40B4-BE49-F238E27FC236}">
              <a16:creationId xmlns:a16="http://schemas.microsoft.com/office/drawing/2014/main" xmlns="" id="{00000000-0008-0000-0000-00001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10791825"/>
          <a:ext cx="832485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1133475</xdr:colOff>
      <xdr:row>29</xdr:row>
      <xdr:rowOff>19050</xdr:rowOff>
    </xdr:from>
    <xdr:to>
      <xdr:col>3</xdr:col>
      <xdr:colOff>352425</xdr:colOff>
      <xdr:row>34</xdr:row>
      <xdr:rowOff>238125</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7543800"/>
          <a:ext cx="136207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2000250</xdr:colOff>
      <xdr:row>30</xdr:row>
      <xdr:rowOff>123825</xdr:rowOff>
    </xdr:from>
    <xdr:to>
      <xdr:col>3</xdr:col>
      <xdr:colOff>1304925</xdr:colOff>
      <xdr:row>30</xdr:row>
      <xdr:rowOff>247650</xdr:rowOff>
    </xdr:to>
    <xdr:cxnSp macro="">
      <xdr:nvCxnSpPr>
        <xdr:cNvPr id="4" name="Straight Arrow Connector 3">
          <a:extLst>
            <a:ext uri="{FF2B5EF4-FFF2-40B4-BE49-F238E27FC236}">
              <a16:creationId xmlns:a16="http://schemas.microsoft.com/office/drawing/2014/main" xmlns="" id="{00000000-0008-0000-0100-000004000000}"/>
            </a:ext>
          </a:extLst>
        </xdr:cNvPr>
        <xdr:cNvCxnSpPr/>
      </xdr:nvCxnSpPr>
      <xdr:spPr>
        <a:xfrm flipH="1">
          <a:off x="4448175" y="7915275"/>
          <a:ext cx="1447800" cy="123825"/>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161925</xdr:colOff>
      <xdr:row>30</xdr:row>
      <xdr:rowOff>161925</xdr:rowOff>
    </xdr:from>
    <xdr:to>
      <xdr:col>2</xdr:col>
      <xdr:colOff>1600200</xdr:colOff>
      <xdr:row>30</xdr:row>
      <xdr:rowOff>257175</xdr:rowOff>
    </xdr:to>
    <xdr:cxnSp macro="">
      <xdr:nvCxnSpPr>
        <xdr:cNvPr id="5" name="Straight Arrow Connector 4">
          <a:extLst>
            <a:ext uri="{FF2B5EF4-FFF2-40B4-BE49-F238E27FC236}">
              <a16:creationId xmlns:a16="http://schemas.microsoft.com/office/drawing/2014/main" xmlns="" id="{00000000-0008-0000-0100-000005000000}"/>
            </a:ext>
          </a:extLst>
        </xdr:cNvPr>
        <xdr:cNvCxnSpPr/>
      </xdr:nvCxnSpPr>
      <xdr:spPr>
        <a:xfrm>
          <a:off x="2609850" y="7953375"/>
          <a:ext cx="1438275" cy="9525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1457325</xdr:colOff>
      <xdr:row>25</xdr:row>
      <xdr:rowOff>161925</xdr:rowOff>
    </xdr:from>
    <xdr:to>
      <xdr:col>4</xdr:col>
      <xdr:colOff>200025</xdr:colOff>
      <xdr:row>31</xdr:row>
      <xdr:rowOff>114300</xdr:rowOff>
    </xdr:to>
    <xdr:grpSp>
      <xdr:nvGrpSpPr>
        <xdr:cNvPr id="5" name="Group 4">
          <a:extLst>
            <a:ext uri="{FF2B5EF4-FFF2-40B4-BE49-F238E27FC236}">
              <a16:creationId xmlns:a16="http://schemas.microsoft.com/office/drawing/2014/main" xmlns="" id="{00000000-0008-0000-0200-000005000000}"/>
            </a:ext>
          </a:extLst>
        </xdr:cNvPr>
        <xdr:cNvGrpSpPr/>
      </xdr:nvGrpSpPr>
      <xdr:grpSpPr>
        <a:xfrm>
          <a:off x="2495550" y="6657975"/>
          <a:ext cx="3495675" cy="1552575"/>
          <a:chOff x="2638425" y="6610350"/>
          <a:chExt cx="3286125" cy="1552575"/>
        </a:xfrm>
      </xdr:grpSpPr>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6610350"/>
            <a:ext cx="1362075" cy="15525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 name="Straight Arrow Connector 2">
            <a:extLst>
              <a:ext uri="{FF2B5EF4-FFF2-40B4-BE49-F238E27FC236}">
                <a16:creationId xmlns:a16="http://schemas.microsoft.com/office/drawing/2014/main" xmlns="" id="{00000000-0008-0000-0200-000003000000}"/>
              </a:ext>
            </a:extLst>
          </xdr:cNvPr>
          <xdr:cNvCxnSpPr/>
        </xdr:nvCxnSpPr>
        <xdr:spPr>
          <a:xfrm flipH="1">
            <a:off x="4476750" y="7029450"/>
            <a:ext cx="1447800" cy="123825"/>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 name="Straight Arrow Connector 3">
            <a:extLst>
              <a:ext uri="{FF2B5EF4-FFF2-40B4-BE49-F238E27FC236}">
                <a16:creationId xmlns:a16="http://schemas.microsoft.com/office/drawing/2014/main" xmlns="" id="{00000000-0008-0000-0200-000004000000}"/>
              </a:ext>
            </a:extLst>
          </xdr:cNvPr>
          <xdr:cNvCxnSpPr/>
        </xdr:nvCxnSpPr>
        <xdr:spPr>
          <a:xfrm>
            <a:off x="2638425" y="7067550"/>
            <a:ext cx="1438275" cy="9525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21</xdr:row>
          <xdr:rowOff>88900</xdr:rowOff>
        </xdr:from>
        <xdr:to>
          <xdr:col>9</xdr:col>
          <xdr:colOff>901700</xdr:colOff>
          <xdr:row>24</xdr:row>
          <xdr:rowOff>330200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twoCellAnchor>
    <xdr:from>
      <xdr:col>3</xdr:col>
      <xdr:colOff>85725</xdr:colOff>
      <xdr:row>24</xdr:row>
      <xdr:rowOff>332311</xdr:rowOff>
    </xdr:from>
    <xdr:to>
      <xdr:col>7</xdr:col>
      <xdr:colOff>600075</xdr:colOff>
      <xdr:row>30</xdr:row>
      <xdr:rowOff>284686</xdr:rowOff>
    </xdr:to>
    <xdr:grpSp>
      <xdr:nvGrpSpPr>
        <xdr:cNvPr id="5" name="Group 4">
          <a:extLst>
            <a:ext uri="{FF2B5EF4-FFF2-40B4-BE49-F238E27FC236}">
              <a16:creationId xmlns:a16="http://schemas.microsoft.com/office/drawing/2014/main" xmlns="" id="{00000000-0008-0000-0300-000005000000}"/>
            </a:ext>
          </a:extLst>
        </xdr:cNvPr>
        <xdr:cNvGrpSpPr/>
      </xdr:nvGrpSpPr>
      <xdr:grpSpPr>
        <a:xfrm>
          <a:off x="3933825" y="9704911"/>
          <a:ext cx="5619750" cy="2352675"/>
          <a:chOff x="2790825" y="6343650"/>
          <a:chExt cx="3286125" cy="1552575"/>
        </a:xfrm>
      </xdr:grpSpPr>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33800" y="6343650"/>
            <a:ext cx="1362075" cy="15525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 name="Straight Arrow Connector 2">
            <a:extLst>
              <a:ext uri="{FF2B5EF4-FFF2-40B4-BE49-F238E27FC236}">
                <a16:creationId xmlns:a16="http://schemas.microsoft.com/office/drawing/2014/main" xmlns="" id="{00000000-0008-0000-0300-000003000000}"/>
              </a:ext>
            </a:extLst>
          </xdr:cNvPr>
          <xdr:cNvCxnSpPr/>
        </xdr:nvCxnSpPr>
        <xdr:spPr>
          <a:xfrm flipH="1">
            <a:off x="4629150" y="6762750"/>
            <a:ext cx="1447800" cy="123825"/>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 name="Straight Arrow Connector 3">
            <a:extLst>
              <a:ext uri="{FF2B5EF4-FFF2-40B4-BE49-F238E27FC236}">
                <a16:creationId xmlns:a16="http://schemas.microsoft.com/office/drawing/2014/main" xmlns="" id="{00000000-0008-0000-0300-000004000000}"/>
              </a:ext>
            </a:extLst>
          </xdr:cNvPr>
          <xdr:cNvCxnSpPr/>
        </xdr:nvCxnSpPr>
        <xdr:spPr>
          <a:xfrm>
            <a:off x="2790825" y="6800850"/>
            <a:ext cx="1438275" cy="9525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1.bin"/><Relationship Id="rId4" Type="http://schemas.openxmlformats.org/officeDocument/2006/relationships/image" Target="../media/image8.emf"/><Relationship Id="rId1" Type="http://schemas.openxmlformats.org/officeDocument/2006/relationships/drawing" Target="../drawings/drawing4.xml"/><Relationship Id="rId2"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P267"/>
  <sheetViews>
    <sheetView showGridLines="0" tabSelected="1" workbookViewId="0">
      <selection activeCell="N8" sqref="N8"/>
    </sheetView>
  </sheetViews>
  <sheetFormatPr baseColWidth="10" defaultColWidth="8.83203125" defaultRowHeight="14" x14ac:dyDescent="0"/>
  <cols>
    <col min="1" max="1" width="8.83203125" style="68"/>
    <col min="2" max="16384" width="8.83203125" style="5"/>
  </cols>
  <sheetData>
    <row r="1" spans="1:16">
      <c r="A1" s="69"/>
      <c r="B1" s="1"/>
      <c r="C1" s="1"/>
      <c r="D1" s="1"/>
      <c r="E1" s="1"/>
      <c r="F1" s="1"/>
      <c r="G1" s="1"/>
      <c r="H1" s="1"/>
      <c r="I1" s="1"/>
      <c r="J1" s="1"/>
      <c r="K1" s="1"/>
      <c r="L1" s="1"/>
      <c r="M1" s="1"/>
      <c r="N1" s="1"/>
      <c r="O1" s="1"/>
      <c r="P1" s="1"/>
    </row>
    <row r="2" spans="1:16" ht="30">
      <c r="A2" s="69"/>
      <c r="B2" s="161" t="s">
        <v>35</v>
      </c>
      <c r="C2" s="161"/>
      <c r="D2" s="161"/>
      <c r="E2" s="161"/>
      <c r="F2" s="161"/>
      <c r="G2" s="161"/>
      <c r="H2" s="161"/>
      <c r="I2" s="1"/>
      <c r="J2" s="1"/>
      <c r="K2" s="1"/>
      <c r="L2" s="1"/>
      <c r="M2" s="1"/>
      <c r="N2" s="1"/>
      <c r="O2" s="1"/>
      <c r="P2" s="1"/>
    </row>
    <row r="3" spans="1:16">
      <c r="A3" s="69"/>
      <c r="B3" s="1"/>
      <c r="C3" s="1"/>
      <c r="D3" s="1"/>
      <c r="E3" s="1"/>
      <c r="F3" s="1"/>
      <c r="G3" s="1"/>
      <c r="H3" s="1"/>
      <c r="I3" s="1"/>
      <c r="J3" s="1"/>
      <c r="K3" s="1"/>
      <c r="L3" s="1"/>
      <c r="M3" s="1"/>
      <c r="N3" s="1"/>
      <c r="O3" s="1"/>
      <c r="P3" s="1"/>
    </row>
    <row r="4" spans="1:16">
      <c r="A4" s="69"/>
      <c r="B4" s="139" t="s">
        <v>67</v>
      </c>
      <c r="C4" s="140"/>
      <c r="D4" s="140"/>
      <c r="E4" s="140"/>
      <c r="F4" s="140"/>
      <c r="G4" s="140"/>
      <c r="H4" s="140"/>
      <c r="I4" s="1"/>
      <c r="J4" s="1"/>
      <c r="K4" s="1"/>
      <c r="L4" s="1"/>
      <c r="M4" s="1"/>
      <c r="N4" s="1"/>
      <c r="O4" s="1"/>
      <c r="P4" s="1"/>
    </row>
    <row r="5" spans="1:16">
      <c r="A5" s="138">
        <v>1</v>
      </c>
      <c r="B5" s="140" t="s">
        <v>68</v>
      </c>
      <c r="C5" s="140"/>
      <c r="D5" s="140"/>
      <c r="E5" s="140"/>
      <c r="F5" s="140"/>
      <c r="G5" s="140"/>
      <c r="H5" s="140"/>
      <c r="I5" s="1"/>
      <c r="J5" s="1"/>
      <c r="K5" s="1"/>
      <c r="L5" s="1"/>
      <c r="M5" s="1"/>
      <c r="N5" s="1"/>
      <c r="O5" s="1"/>
      <c r="P5" s="1"/>
    </row>
    <row r="6" spans="1:16" ht="45" customHeight="1">
      <c r="A6" s="138">
        <v>2</v>
      </c>
      <c r="B6" s="163" t="s">
        <v>71</v>
      </c>
      <c r="C6" s="163"/>
      <c r="D6" s="163"/>
      <c r="E6" s="163"/>
      <c r="F6" s="163"/>
      <c r="G6" s="163"/>
      <c r="H6" s="163"/>
      <c r="I6" s="2"/>
      <c r="J6" s="1"/>
      <c r="K6" s="1"/>
      <c r="L6" s="1"/>
      <c r="M6" s="1"/>
      <c r="N6" s="1"/>
      <c r="O6" s="1"/>
      <c r="P6" s="1"/>
    </row>
    <row r="7" spans="1:16" ht="48" customHeight="1">
      <c r="A7" s="138">
        <v>3</v>
      </c>
      <c r="B7" s="160" t="s">
        <v>84</v>
      </c>
      <c r="C7" s="160"/>
      <c r="D7" s="160"/>
      <c r="E7" s="160"/>
      <c r="F7" s="160"/>
      <c r="G7" s="160"/>
      <c r="H7" s="160"/>
      <c r="I7" s="1"/>
      <c r="J7" s="1"/>
      <c r="K7" s="1"/>
      <c r="L7" s="1"/>
      <c r="M7" s="1"/>
      <c r="N7" s="1"/>
      <c r="O7" s="1"/>
      <c r="P7" s="1"/>
    </row>
    <row r="8" spans="1:16" ht="60" customHeight="1">
      <c r="A8" s="138">
        <v>4</v>
      </c>
      <c r="B8" s="160" t="s">
        <v>94</v>
      </c>
      <c r="C8" s="160"/>
      <c r="D8" s="160"/>
      <c r="E8" s="160"/>
      <c r="F8" s="160"/>
      <c r="G8" s="160"/>
      <c r="H8" s="160"/>
      <c r="I8" s="1"/>
      <c r="J8" s="1"/>
      <c r="K8" s="1"/>
      <c r="L8" s="1"/>
      <c r="M8" s="1"/>
      <c r="N8" s="1"/>
      <c r="O8" s="1"/>
      <c r="P8" s="1"/>
    </row>
    <row r="9" spans="1:16">
      <c r="A9" s="138"/>
      <c r="B9" s="140"/>
      <c r="C9" s="140"/>
      <c r="D9" s="140"/>
      <c r="E9" s="140"/>
      <c r="F9" s="140"/>
      <c r="G9" s="140"/>
      <c r="H9" s="140"/>
      <c r="I9" s="1"/>
      <c r="J9" s="1"/>
      <c r="K9" s="1"/>
      <c r="L9" s="1"/>
      <c r="M9" s="1"/>
      <c r="N9" s="1"/>
      <c r="O9" s="1"/>
      <c r="P9" s="1"/>
    </row>
    <row r="10" spans="1:16">
      <c r="A10" s="138"/>
      <c r="B10" s="139" t="s">
        <v>69</v>
      </c>
      <c r="C10" s="140"/>
      <c r="D10" s="140"/>
      <c r="E10" s="140"/>
      <c r="F10" s="140"/>
      <c r="G10" s="140"/>
      <c r="H10" s="140"/>
      <c r="I10" s="1"/>
      <c r="J10" s="1"/>
      <c r="K10" s="1"/>
      <c r="L10" s="1"/>
      <c r="M10" s="1"/>
      <c r="N10" s="1"/>
      <c r="O10" s="1"/>
      <c r="P10" s="1"/>
    </row>
    <row r="11" spans="1:16" ht="30" customHeight="1">
      <c r="A11" s="138">
        <v>5</v>
      </c>
      <c r="B11" s="162" t="s">
        <v>81</v>
      </c>
      <c r="C11" s="162"/>
      <c r="D11" s="162"/>
      <c r="E11" s="162"/>
      <c r="F11" s="162"/>
      <c r="G11" s="162"/>
      <c r="H11" s="162"/>
      <c r="I11" s="1"/>
      <c r="J11" s="1"/>
      <c r="K11" s="1"/>
      <c r="L11" s="1"/>
      <c r="M11" s="1"/>
      <c r="N11" s="1"/>
      <c r="O11" s="1"/>
      <c r="P11" s="1"/>
    </row>
    <row r="12" spans="1:16">
      <c r="A12" s="69"/>
      <c r="B12" s="1"/>
      <c r="C12" s="1"/>
      <c r="D12" s="1"/>
      <c r="E12" s="1"/>
      <c r="F12" s="1"/>
      <c r="G12" s="1"/>
      <c r="H12" s="1"/>
      <c r="I12" s="1"/>
      <c r="J12" s="1"/>
      <c r="K12" s="1"/>
      <c r="L12" s="1"/>
      <c r="M12" s="1"/>
      <c r="N12" s="1"/>
      <c r="O12" s="1"/>
      <c r="P12" s="1"/>
    </row>
    <row r="13" spans="1:16">
      <c r="A13" s="69"/>
      <c r="B13" s="1"/>
      <c r="C13" s="1"/>
      <c r="D13" s="1"/>
      <c r="E13" s="1"/>
      <c r="F13" s="1"/>
      <c r="G13" s="1"/>
      <c r="H13" s="1"/>
      <c r="I13" s="1"/>
      <c r="J13" s="1"/>
      <c r="K13" s="1"/>
      <c r="L13" s="1"/>
      <c r="M13" s="1"/>
      <c r="N13" s="1"/>
      <c r="O13" s="1"/>
      <c r="P13" s="1"/>
    </row>
    <row r="14" spans="1:16">
      <c r="A14" s="69"/>
      <c r="B14" s="1"/>
      <c r="C14" s="1"/>
      <c r="D14" s="1"/>
      <c r="E14" s="1"/>
      <c r="F14" s="1"/>
      <c r="G14" s="1"/>
      <c r="H14" s="1"/>
      <c r="I14" s="1"/>
      <c r="J14" s="1"/>
      <c r="K14" s="1"/>
      <c r="L14" s="1"/>
      <c r="M14" s="1"/>
      <c r="N14" s="1"/>
      <c r="O14" s="1"/>
      <c r="P14" s="1"/>
    </row>
    <row r="15" spans="1:16">
      <c r="A15" s="69"/>
      <c r="B15" s="1"/>
      <c r="C15" s="1"/>
      <c r="D15" s="1"/>
      <c r="E15" s="1"/>
      <c r="F15" s="1"/>
      <c r="G15" s="1"/>
      <c r="H15" s="1"/>
      <c r="I15" s="1"/>
      <c r="J15" s="1"/>
      <c r="K15" s="1"/>
      <c r="L15" s="1"/>
      <c r="M15" s="1"/>
      <c r="N15" s="1"/>
      <c r="O15" s="1"/>
      <c r="P15" s="1"/>
    </row>
    <row r="16" spans="1:16">
      <c r="A16" s="69"/>
      <c r="B16" s="1"/>
      <c r="C16" s="1"/>
      <c r="D16" s="1"/>
      <c r="E16" s="1"/>
      <c r="F16" s="1"/>
      <c r="G16" s="1"/>
      <c r="H16" s="1"/>
      <c r="I16" s="1"/>
      <c r="J16" s="1"/>
      <c r="K16" s="1"/>
      <c r="L16" s="1"/>
      <c r="M16" s="1"/>
      <c r="N16" s="1"/>
      <c r="O16" s="1"/>
      <c r="P16" s="1"/>
    </row>
    <row r="17" spans="1:16">
      <c r="A17" s="69"/>
      <c r="B17" s="1"/>
      <c r="C17" s="1"/>
      <c r="D17" s="1"/>
      <c r="E17" s="1"/>
      <c r="F17" s="1"/>
      <c r="G17" s="1"/>
      <c r="H17" s="1"/>
      <c r="I17" s="1"/>
      <c r="J17" s="1"/>
      <c r="K17" s="1"/>
      <c r="L17" s="1"/>
      <c r="M17" s="1"/>
      <c r="N17" s="1"/>
      <c r="O17" s="1"/>
      <c r="P17" s="1"/>
    </row>
    <row r="18" spans="1:16">
      <c r="A18" s="69"/>
      <c r="B18" s="1"/>
      <c r="C18" s="1"/>
      <c r="D18" s="1"/>
      <c r="E18" s="1"/>
      <c r="F18" s="1"/>
      <c r="G18" s="1"/>
      <c r="H18" s="1"/>
      <c r="I18" s="1"/>
      <c r="J18" s="1"/>
      <c r="K18" s="1"/>
      <c r="L18" s="1"/>
      <c r="M18" s="1"/>
      <c r="N18" s="1"/>
      <c r="O18" s="1"/>
      <c r="P18" s="1"/>
    </row>
    <row r="19" spans="1:16">
      <c r="A19" s="69"/>
      <c r="B19" s="1"/>
      <c r="C19" s="1"/>
      <c r="D19" s="1"/>
      <c r="E19" s="1"/>
      <c r="F19" s="1"/>
      <c r="G19" s="1"/>
      <c r="H19" s="1"/>
      <c r="I19" s="1"/>
      <c r="J19" s="1"/>
      <c r="K19" s="1"/>
      <c r="L19" s="1"/>
      <c r="M19" s="1"/>
      <c r="N19" s="1"/>
      <c r="O19" s="1"/>
      <c r="P19" s="1"/>
    </row>
    <row r="20" spans="1:16">
      <c r="A20" s="69"/>
      <c r="B20" s="1"/>
      <c r="C20" s="1"/>
      <c r="D20" s="1"/>
      <c r="E20" s="1"/>
      <c r="F20" s="1"/>
      <c r="G20" s="1"/>
      <c r="H20" s="1"/>
      <c r="I20" s="1"/>
      <c r="J20" s="1"/>
      <c r="K20" s="1"/>
      <c r="L20" s="1"/>
      <c r="M20" s="1"/>
      <c r="N20" s="1"/>
      <c r="O20" s="1"/>
      <c r="P20" s="1"/>
    </row>
    <row r="21" spans="1:16" ht="60" customHeight="1">
      <c r="A21" s="138">
        <v>6</v>
      </c>
      <c r="B21" s="162" t="s">
        <v>70</v>
      </c>
      <c r="C21" s="162"/>
      <c r="D21" s="162"/>
      <c r="E21" s="162"/>
      <c r="F21" s="162"/>
      <c r="G21" s="162"/>
      <c r="H21" s="162"/>
      <c r="I21" s="1"/>
      <c r="J21" s="1"/>
      <c r="K21" s="1"/>
      <c r="L21" s="1"/>
      <c r="M21" s="1"/>
      <c r="N21" s="1"/>
      <c r="O21" s="1"/>
      <c r="P21" s="1"/>
    </row>
    <row r="22" spans="1:16">
      <c r="A22" s="138"/>
      <c r="B22" s="1"/>
      <c r="C22" s="1"/>
      <c r="D22" s="1"/>
      <c r="E22" s="1"/>
      <c r="F22" s="1"/>
      <c r="G22" s="1"/>
      <c r="H22" s="1"/>
      <c r="I22" s="1"/>
      <c r="J22" s="1"/>
      <c r="K22" s="1"/>
      <c r="L22" s="1"/>
      <c r="M22" s="1"/>
      <c r="N22" s="1"/>
      <c r="O22" s="1"/>
      <c r="P22" s="1"/>
    </row>
    <row r="23" spans="1:16">
      <c r="A23" s="138"/>
      <c r="B23" s="1"/>
      <c r="C23" s="1"/>
      <c r="D23" s="1"/>
      <c r="E23" s="1"/>
      <c r="F23" s="1"/>
      <c r="G23" s="1"/>
      <c r="H23" s="1"/>
      <c r="I23" s="1"/>
      <c r="J23" s="1"/>
      <c r="K23" s="1"/>
      <c r="L23" s="1"/>
      <c r="M23" s="1"/>
      <c r="N23" s="1"/>
      <c r="O23" s="1"/>
      <c r="P23" s="1"/>
    </row>
    <row r="24" spans="1:16">
      <c r="A24" s="138"/>
      <c r="B24" s="1"/>
      <c r="C24" s="1"/>
      <c r="D24" s="1"/>
      <c r="E24" s="1"/>
      <c r="F24" s="1"/>
      <c r="G24" s="1"/>
      <c r="H24" s="1"/>
      <c r="I24" s="1"/>
      <c r="J24" s="1"/>
      <c r="K24" s="1"/>
      <c r="L24" s="1"/>
      <c r="M24" s="1"/>
      <c r="N24" s="1"/>
      <c r="O24" s="1"/>
      <c r="P24" s="1"/>
    </row>
    <row r="25" spans="1:16">
      <c r="A25" s="138"/>
      <c r="B25" s="1"/>
      <c r="C25" s="1"/>
      <c r="D25" s="1"/>
      <c r="E25" s="1"/>
      <c r="F25" s="1"/>
      <c r="G25" s="1"/>
      <c r="H25" s="1"/>
      <c r="I25" s="1"/>
      <c r="J25" s="1"/>
      <c r="K25" s="1"/>
      <c r="L25" s="1"/>
      <c r="M25" s="1"/>
      <c r="N25" s="1"/>
      <c r="O25" s="1"/>
      <c r="P25" s="1"/>
    </row>
    <row r="26" spans="1:16">
      <c r="A26" s="138"/>
      <c r="B26" s="1"/>
      <c r="C26" s="1"/>
      <c r="D26" s="1"/>
      <c r="E26" s="1"/>
      <c r="F26" s="1"/>
      <c r="G26" s="1"/>
      <c r="H26" s="1"/>
      <c r="I26" s="1"/>
      <c r="J26" s="1"/>
      <c r="K26" s="1"/>
      <c r="L26" s="1"/>
      <c r="M26" s="1"/>
      <c r="N26" s="1"/>
      <c r="O26" s="1"/>
      <c r="P26" s="1"/>
    </row>
    <row r="27" spans="1:16">
      <c r="A27" s="138"/>
      <c r="B27" s="1"/>
      <c r="C27" s="1"/>
      <c r="D27" s="1"/>
      <c r="E27" s="1"/>
      <c r="F27" s="1"/>
      <c r="G27" s="1"/>
      <c r="H27" s="1"/>
      <c r="I27" s="1"/>
      <c r="J27" s="1"/>
      <c r="K27" s="1"/>
      <c r="L27" s="1"/>
      <c r="M27" s="1"/>
      <c r="N27" s="1"/>
      <c r="O27" s="1"/>
      <c r="P27" s="1"/>
    </row>
    <row r="28" spans="1:16">
      <c r="A28" s="138"/>
      <c r="B28" s="1"/>
      <c r="C28" s="1"/>
      <c r="D28" s="1"/>
      <c r="E28" s="1"/>
      <c r="F28" s="1"/>
      <c r="G28" s="1"/>
      <c r="H28" s="1"/>
      <c r="I28" s="1"/>
      <c r="J28" s="1"/>
      <c r="K28" s="1"/>
      <c r="L28" s="1"/>
      <c r="M28" s="1"/>
      <c r="N28" s="1"/>
      <c r="O28" s="1"/>
      <c r="P28" s="1"/>
    </row>
    <row r="29" spans="1:16">
      <c r="A29" s="138"/>
      <c r="B29" s="1"/>
      <c r="C29" s="1"/>
      <c r="D29" s="1"/>
      <c r="E29" s="1"/>
      <c r="F29" s="1"/>
      <c r="G29" s="1"/>
      <c r="H29" s="1"/>
      <c r="I29" s="1"/>
      <c r="J29" s="1"/>
      <c r="K29" s="1"/>
      <c r="L29" s="1"/>
      <c r="M29" s="1"/>
      <c r="N29" s="1"/>
      <c r="O29" s="1"/>
      <c r="P29" s="1"/>
    </row>
    <row r="30" spans="1:16" ht="77.25" customHeight="1">
      <c r="A30" s="138">
        <v>7</v>
      </c>
      <c r="B30" s="162" t="s">
        <v>72</v>
      </c>
      <c r="C30" s="162"/>
      <c r="D30" s="162"/>
      <c r="E30" s="162"/>
      <c r="F30" s="162"/>
      <c r="G30" s="162"/>
      <c r="H30" s="162"/>
      <c r="I30" s="1"/>
      <c r="J30" s="1"/>
      <c r="K30" s="1"/>
      <c r="L30" s="1"/>
      <c r="M30" s="1"/>
      <c r="N30" s="1"/>
      <c r="O30" s="1"/>
      <c r="P30" s="1"/>
    </row>
    <row r="31" spans="1:16">
      <c r="A31" s="138"/>
      <c r="B31" s="1"/>
      <c r="C31" s="1"/>
      <c r="D31" s="1"/>
      <c r="E31" s="1"/>
      <c r="F31" s="1"/>
      <c r="G31" s="1"/>
      <c r="H31" s="1"/>
      <c r="I31" s="1"/>
      <c r="J31" s="1"/>
      <c r="K31" s="1"/>
      <c r="L31" s="1"/>
      <c r="M31" s="1"/>
      <c r="N31" s="1"/>
      <c r="O31" s="1"/>
      <c r="P31" s="1"/>
    </row>
    <row r="32" spans="1:16" ht="30" customHeight="1">
      <c r="A32" s="138">
        <v>8</v>
      </c>
      <c r="B32" s="160" t="s">
        <v>82</v>
      </c>
      <c r="C32" s="160"/>
      <c r="D32" s="160"/>
      <c r="E32" s="160"/>
      <c r="F32" s="160"/>
      <c r="G32" s="160"/>
      <c r="H32" s="160"/>
      <c r="I32" s="1"/>
      <c r="J32" s="1"/>
      <c r="K32" s="1"/>
      <c r="L32" s="1"/>
      <c r="M32" s="1"/>
      <c r="N32" s="1"/>
      <c r="O32" s="1"/>
      <c r="P32" s="1"/>
    </row>
    <row r="33" spans="1:16">
      <c r="A33" s="138"/>
      <c r="B33" s="1"/>
      <c r="C33" s="1"/>
      <c r="D33" s="1"/>
      <c r="E33" s="1"/>
      <c r="F33" s="1"/>
      <c r="G33" s="1"/>
      <c r="H33" s="1"/>
      <c r="I33" s="1"/>
      <c r="J33" s="1"/>
      <c r="K33" s="1"/>
      <c r="L33" s="1"/>
      <c r="M33" s="1"/>
      <c r="N33" s="1"/>
      <c r="O33" s="1"/>
      <c r="P33" s="1"/>
    </row>
    <row r="34" spans="1:16" ht="30.75" customHeight="1">
      <c r="A34" s="138">
        <v>9</v>
      </c>
      <c r="B34" s="160" t="s">
        <v>83</v>
      </c>
      <c r="C34" s="160"/>
      <c r="D34" s="160"/>
      <c r="E34" s="160"/>
      <c r="F34" s="160"/>
      <c r="G34" s="160"/>
      <c r="H34" s="160"/>
      <c r="I34" s="1"/>
      <c r="J34" s="1"/>
      <c r="K34" s="1"/>
      <c r="L34" s="1"/>
      <c r="M34" s="1"/>
      <c r="N34" s="1"/>
      <c r="O34" s="1"/>
      <c r="P34" s="1"/>
    </row>
    <row r="35" spans="1:16">
      <c r="A35" s="69"/>
      <c r="B35" s="1"/>
      <c r="C35" s="1"/>
      <c r="D35" s="1"/>
      <c r="E35" s="1"/>
      <c r="F35" s="1"/>
      <c r="G35" s="1"/>
      <c r="H35" s="1"/>
      <c r="I35" s="1"/>
      <c r="J35" s="1"/>
      <c r="K35" s="1"/>
      <c r="L35" s="1"/>
      <c r="M35" s="1"/>
      <c r="N35" s="1"/>
      <c r="O35" s="1"/>
      <c r="P35" s="1"/>
    </row>
    <row r="36" spans="1:16">
      <c r="A36" s="69"/>
      <c r="B36" s="1"/>
      <c r="C36" s="1"/>
      <c r="D36" s="1"/>
      <c r="E36" s="1"/>
      <c r="F36" s="1"/>
      <c r="G36" s="1"/>
      <c r="H36" s="1"/>
      <c r="I36" s="1"/>
      <c r="J36" s="1"/>
      <c r="K36" s="1"/>
      <c r="L36" s="1"/>
      <c r="M36" s="1"/>
      <c r="N36" s="1"/>
      <c r="O36" s="1"/>
      <c r="P36" s="1"/>
    </row>
    <row r="37" spans="1:16">
      <c r="A37" s="69"/>
      <c r="B37" s="1"/>
      <c r="C37" s="1"/>
      <c r="D37" s="1"/>
      <c r="E37" s="1"/>
      <c r="F37" s="1"/>
      <c r="G37" s="1"/>
      <c r="H37" s="1"/>
      <c r="I37" s="1"/>
      <c r="J37" s="1"/>
      <c r="K37" s="1"/>
      <c r="L37" s="1"/>
      <c r="M37" s="1"/>
      <c r="N37" s="1"/>
      <c r="O37" s="1"/>
      <c r="P37" s="1"/>
    </row>
    <row r="38" spans="1:16">
      <c r="A38" s="69"/>
      <c r="B38" s="1"/>
      <c r="C38" s="1"/>
      <c r="D38" s="1"/>
      <c r="E38" s="1"/>
      <c r="F38" s="1"/>
      <c r="G38" s="1"/>
      <c r="H38" s="1"/>
      <c r="I38" s="1"/>
      <c r="J38" s="1"/>
      <c r="K38" s="1"/>
      <c r="L38" s="1"/>
      <c r="M38" s="1"/>
      <c r="N38" s="1"/>
      <c r="O38" s="1"/>
      <c r="P38" s="1"/>
    </row>
    <row r="39" spans="1:16">
      <c r="A39" s="69"/>
      <c r="B39" s="1"/>
      <c r="C39" s="1"/>
      <c r="D39" s="1"/>
      <c r="E39" s="1"/>
      <c r="F39" s="1"/>
      <c r="G39" s="1"/>
      <c r="H39" s="1"/>
      <c r="I39" s="1"/>
      <c r="J39" s="1"/>
      <c r="K39" s="1"/>
      <c r="L39" s="1"/>
      <c r="M39" s="1"/>
      <c r="N39" s="1"/>
      <c r="O39" s="1"/>
      <c r="P39" s="1"/>
    </row>
    <row r="40" spans="1:16" ht="15">
      <c r="A40" s="69"/>
      <c r="B40" s="71" t="s">
        <v>73</v>
      </c>
      <c r="C40" s="1"/>
      <c r="D40" s="1"/>
      <c r="E40" s="1"/>
      <c r="F40" s="1"/>
      <c r="G40" s="1"/>
      <c r="H40" s="1"/>
      <c r="I40" s="1"/>
      <c r="J40" s="1"/>
      <c r="K40" s="1"/>
      <c r="L40" s="1"/>
      <c r="M40" s="1"/>
      <c r="N40" s="1"/>
      <c r="O40" s="1"/>
      <c r="P40" s="1"/>
    </row>
    <row r="41" spans="1:16">
      <c r="A41" s="69"/>
      <c r="B41" s="1"/>
      <c r="C41" s="1"/>
      <c r="D41" s="1"/>
      <c r="E41" s="1"/>
      <c r="F41" s="1"/>
      <c r="G41" s="1"/>
      <c r="H41" s="1"/>
      <c r="I41" s="1"/>
      <c r="J41" s="1"/>
      <c r="K41" s="1"/>
      <c r="L41" s="1"/>
      <c r="M41" s="1"/>
      <c r="N41" s="1"/>
      <c r="O41" s="1"/>
      <c r="P41" s="1"/>
    </row>
    <row r="42" spans="1:16">
      <c r="A42" s="69"/>
      <c r="B42" s="1"/>
      <c r="C42" s="1"/>
      <c r="D42" s="1"/>
      <c r="E42" s="1"/>
      <c r="F42" s="1"/>
      <c r="G42" s="1"/>
      <c r="H42" s="1"/>
      <c r="I42" s="1"/>
      <c r="J42" s="1"/>
      <c r="K42" s="1"/>
      <c r="L42" s="1"/>
      <c r="M42" s="1"/>
      <c r="N42" s="1"/>
      <c r="O42" s="1"/>
      <c r="P42" s="1"/>
    </row>
    <row r="43" spans="1:16">
      <c r="A43" s="69"/>
      <c r="B43" s="1"/>
      <c r="C43" s="1"/>
      <c r="D43" s="1"/>
      <c r="E43" s="1"/>
      <c r="F43" s="1"/>
      <c r="G43" s="1"/>
      <c r="H43" s="1"/>
      <c r="I43" s="1"/>
      <c r="J43" s="1"/>
      <c r="K43" s="1"/>
      <c r="L43" s="1"/>
      <c r="M43" s="1"/>
      <c r="N43" s="1"/>
      <c r="O43" s="1"/>
      <c r="P43" s="1"/>
    </row>
    <row r="44" spans="1:16">
      <c r="A44" s="69"/>
      <c r="B44" s="1"/>
      <c r="C44" s="1"/>
      <c r="D44" s="1"/>
      <c r="E44" s="1"/>
      <c r="F44" s="1"/>
      <c r="G44" s="1"/>
      <c r="H44" s="1"/>
      <c r="I44" s="1"/>
      <c r="J44" s="1"/>
      <c r="K44" s="1"/>
      <c r="L44" s="1"/>
      <c r="M44" s="1"/>
      <c r="N44" s="1"/>
      <c r="O44" s="1"/>
      <c r="P44" s="1"/>
    </row>
    <row r="45" spans="1:16">
      <c r="A45" s="69"/>
      <c r="B45" s="1"/>
      <c r="C45" s="1"/>
      <c r="D45" s="1"/>
      <c r="E45" s="1"/>
      <c r="F45" s="1"/>
      <c r="G45" s="1"/>
      <c r="H45" s="1"/>
      <c r="I45" s="1"/>
      <c r="J45" s="1"/>
      <c r="K45" s="1"/>
      <c r="L45" s="1"/>
      <c r="M45" s="1"/>
      <c r="N45" s="1"/>
      <c r="O45" s="1"/>
      <c r="P45" s="1"/>
    </row>
    <row r="46" spans="1:16">
      <c r="A46" s="69"/>
      <c r="B46" s="1"/>
      <c r="C46" s="1"/>
      <c r="D46" s="1"/>
      <c r="E46" s="1"/>
      <c r="F46" s="1"/>
      <c r="G46" s="1"/>
      <c r="H46" s="1"/>
      <c r="I46" s="1"/>
      <c r="J46" s="1"/>
      <c r="K46" s="1"/>
      <c r="L46" s="1"/>
      <c r="M46" s="1"/>
      <c r="N46" s="1"/>
      <c r="O46" s="1"/>
      <c r="P46" s="1"/>
    </row>
    <row r="47" spans="1:16">
      <c r="A47" s="69"/>
      <c r="B47" s="1"/>
      <c r="C47" s="1"/>
      <c r="D47" s="1"/>
      <c r="E47" s="1"/>
      <c r="F47" s="1"/>
      <c r="G47" s="1"/>
      <c r="H47" s="1"/>
      <c r="I47" s="1"/>
      <c r="J47" s="1"/>
      <c r="K47" s="1"/>
      <c r="L47" s="1"/>
      <c r="M47" s="1"/>
      <c r="N47" s="1"/>
      <c r="O47" s="1"/>
      <c r="P47" s="1"/>
    </row>
    <row r="48" spans="1:16">
      <c r="A48" s="69"/>
      <c r="B48" s="1"/>
      <c r="C48" s="1"/>
      <c r="D48" s="1"/>
      <c r="E48" s="1"/>
      <c r="F48" s="1"/>
      <c r="G48" s="1"/>
      <c r="H48" s="1"/>
      <c r="I48" s="1"/>
      <c r="J48" s="1"/>
      <c r="K48" s="1"/>
      <c r="L48" s="1"/>
      <c r="M48" s="1"/>
      <c r="N48" s="1"/>
      <c r="O48" s="1"/>
      <c r="P48" s="1"/>
    </row>
    <row r="49" spans="1:16">
      <c r="A49" s="69"/>
      <c r="B49" s="1"/>
      <c r="C49" s="1"/>
      <c r="D49" s="1"/>
      <c r="E49" s="1"/>
      <c r="F49" s="1"/>
      <c r="G49" s="1"/>
      <c r="H49" s="1"/>
      <c r="I49" s="1"/>
      <c r="J49" s="1"/>
      <c r="K49" s="1"/>
      <c r="L49" s="1"/>
      <c r="M49" s="1"/>
      <c r="N49" s="1"/>
      <c r="O49" s="1"/>
      <c r="P49" s="1"/>
    </row>
    <row r="50" spans="1:16">
      <c r="A50" s="69"/>
      <c r="B50" s="1"/>
      <c r="C50" s="1"/>
      <c r="D50" s="1"/>
      <c r="E50" s="1"/>
      <c r="F50" s="1"/>
      <c r="G50" s="1"/>
      <c r="H50" s="1"/>
      <c r="I50" s="1"/>
      <c r="J50" s="1"/>
      <c r="K50" s="1"/>
      <c r="L50" s="1"/>
      <c r="M50" s="1"/>
      <c r="N50" s="1"/>
      <c r="O50" s="1"/>
      <c r="P50" s="1"/>
    </row>
    <row r="51" spans="1:16">
      <c r="A51" s="69"/>
      <c r="B51" s="1"/>
      <c r="C51" s="1"/>
      <c r="D51" s="1"/>
      <c r="E51" s="1"/>
      <c r="F51" s="1"/>
      <c r="G51" s="1"/>
      <c r="H51" s="1"/>
      <c r="I51" s="1"/>
      <c r="J51" s="1"/>
      <c r="K51" s="1"/>
      <c r="L51" s="1"/>
      <c r="M51" s="1"/>
      <c r="N51" s="1"/>
      <c r="O51" s="1"/>
      <c r="P51" s="1"/>
    </row>
    <row r="52" spans="1:16">
      <c r="A52" s="69"/>
      <c r="B52" s="1"/>
      <c r="C52" s="1"/>
      <c r="D52" s="1"/>
      <c r="E52" s="1"/>
      <c r="F52" s="1"/>
      <c r="G52" s="1"/>
      <c r="H52" s="1"/>
      <c r="I52" s="1"/>
      <c r="J52" s="1"/>
      <c r="K52" s="1"/>
      <c r="L52" s="1"/>
      <c r="M52" s="1"/>
      <c r="N52" s="1"/>
      <c r="O52" s="1"/>
      <c r="P52" s="1"/>
    </row>
    <row r="53" spans="1:16">
      <c r="A53" s="69"/>
      <c r="B53" s="1"/>
      <c r="C53" s="1"/>
      <c r="D53" s="1"/>
      <c r="E53" s="1"/>
      <c r="F53" s="1"/>
      <c r="G53" s="1"/>
      <c r="H53" s="1"/>
      <c r="I53" s="1"/>
      <c r="J53" s="1"/>
      <c r="K53" s="1"/>
      <c r="L53" s="1"/>
      <c r="M53" s="1"/>
      <c r="N53" s="1"/>
      <c r="O53" s="1"/>
      <c r="P53" s="1"/>
    </row>
    <row r="54" spans="1:16">
      <c r="A54" s="69"/>
      <c r="B54" s="1"/>
      <c r="C54" s="1"/>
      <c r="D54" s="1"/>
      <c r="E54" s="1"/>
      <c r="F54" s="1"/>
      <c r="G54" s="1"/>
      <c r="H54" s="1"/>
      <c r="I54" s="1"/>
      <c r="J54" s="1"/>
      <c r="K54" s="1"/>
      <c r="L54" s="1"/>
      <c r="M54" s="1"/>
      <c r="N54" s="1"/>
      <c r="O54" s="1"/>
      <c r="P54" s="1"/>
    </row>
    <row r="55" spans="1:16">
      <c r="A55" s="69"/>
      <c r="B55" s="1"/>
      <c r="C55" s="1"/>
      <c r="D55" s="1"/>
      <c r="E55" s="1"/>
      <c r="F55" s="1"/>
      <c r="G55" s="1"/>
      <c r="H55" s="1"/>
      <c r="I55" s="1"/>
      <c r="J55" s="1"/>
      <c r="K55" s="1"/>
      <c r="L55" s="1"/>
      <c r="M55" s="1"/>
      <c r="N55" s="1"/>
      <c r="O55" s="1"/>
      <c r="P55" s="1"/>
    </row>
    <row r="56" spans="1:16">
      <c r="A56" s="69"/>
      <c r="B56" s="1"/>
      <c r="C56" s="1"/>
      <c r="D56" s="1"/>
      <c r="E56" s="1"/>
      <c r="F56" s="1"/>
      <c r="G56" s="1"/>
      <c r="H56" s="1"/>
      <c r="I56" s="1"/>
      <c r="J56" s="1"/>
      <c r="K56" s="1"/>
      <c r="L56" s="1"/>
      <c r="M56" s="1"/>
      <c r="N56" s="1"/>
      <c r="O56" s="1"/>
      <c r="P56" s="1"/>
    </row>
    <row r="57" spans="1:16">
      <c r="A57" s="69"/>
      <c r="B57" s="1"/>
      <c r="C57" s="1"/>
      <c r="D57" s="1"/>
      <c r="E57" s="1"/>
      <c r="F57" s="1"/>
      <c r="G57" s="1"/>
      <c r="H57" s="1"/>
      <c r="I57" s="1"/>
      <c r="J57" s="1"/>
      <c r="K57" s="1"/>
      <c r="L57" s="1"/>
      <c r="M57" s="1"/>
      <c r="N57" s="1"/>
      <c r="O57" s="1"/>
      <c r="P57" s="1"/>
    </row>
    <row r="58" spans="1:16">
      <c r="A58" s="69"/>
      <c r="B58" s="1"/>
      <c r="C58" s="1"/>
      <c r="D58" s="1"/>
      <c r="E58" s="1"/>
      <c r="F58" s="1"/>
      <c r="G58" s="1"/>
      <c r="H58" s="1"/>
      <c r="I58" s="1"/>
      <c r="J58" s="1"/>
      <c r="K58" s="1"/>
      <c r="L58" s="1"/>
      <c r="M58" s="1"/>
      <c r="N58" s="1"/>
      <c r="O58" s="1"/>
      <c r="P58" s="1"/>
    </row>
    <row r="59" spans="1:16">
      <c r="A59" s="69"/>
      <c r="B59" s="1"/>
      <c r="C59" s="1"/>
      <c r="D59" s="1"/>
      <c r="E59" s="1"/>
      <c r="F59" s="1"/>
      <c r="G59" s="1"/>
      <c r="H59" s="1"/>
      <c r="I59" s="1"/>
      <c r="J59" s="1"/>
      <c r="K59" s="1"/>
      <c r="L59" s="1"/>
      <c r="M59" s="1"/>
      <c r="N59" s="1"/>
      <c r="O59" s="1"/>
      <c r="P59" s="1"/>
    </row>
    <row r="60" spans="1:16">
      <c r="A60" s="69"/>
      <c r="B60" s="1"/>
      <c r="C60" s="1"/>
      <c r="D60" s="1"/>
      <c r="E60" s="1"/>
      <c r="F60" s="1"/>
      <c r="G60" s="1"/>
      <c r="H60" s="1"/>
      <c r="I60" s="1"/>
      <c r="J60" s="1"/>
      <c r="K60" s="1"/>
      <c r="L60" s="1"/>
      <c r="M60" s="1"/>
      <c r="N60" s="1"/>
      <c r="O60" s="1"/>
      <c r="P60" s="1"/>
    </row>
    <row r="61" spans="1:16">
      <c r="A61" s="69"/>
      <c r="B61" s="1"/>
      <c r="C61" s="1"/>
      <c r="D61" s="1"/>
      <c r="E61" s="1"/>
      <c r="F61" s="1"/>
      <c r="G61" s="1"/>
      <c r="H61" s="1"/>
      <c r="I61" s="1"/>
      <c r="J61" s="1"/>
      <c r="K61" s="1"/>
      <c r="L61" s="1"/>
      <c r="M61" s="1"/>
      <c r="N61" s="1"/>
      <c r="O61" s="1"/>
      <c r="P61" s="1"/>
    </row>
    <row r="62" spans="1:16">
      <c r="A62" s="69"/>
      <c r="B62" s="1"/>
      <c r="C62" s="1"/>
      <c r="D62" s="1"/>
      <c r="E62" s="1"/>
      <c r="F62" s="1"/>
      <c r="G62" s="1"/>
      <c r="H62" s="1"/>
      <c r="I62" s="1"/>
      <c r="J62" s="1"/>
      <c r="K62" s="1"/>
      <c r="L62" s="1"/>
      <c r="M62" s="1"/>
      <c r="N62" s="1"/>
      <c r="O62" s="1"/>
      <c r="P62" s="1"/>
    </row>
    <row r="63" spans="1:16">
      <c r="A63" s="69"/>
      <c r="B63" s="1"/>
      <c r="C63" s="1"/>
      <c r="D63" s="1"/>
      <c r="E63" s="1"/>
      <c r="F63" s="1"/>
      <c r="G63" s="1"/>
      <c r="H63" s="1"/>
      <c r="I63" s="1"/>
      <c r="J63" s="1"/>
      <c r="K63" s="1"/>
      <c r="L63" s="1"/>
      <c r="M63" s="1"/>
      <c r="N63" s="1"/>
      <c r="O63" s="1"/>
      <c r="P63" s="1"/>
    </row>
    <row r="64" spans="1:16">
      <c r="A64" s="69"/>
      <c r="B64" s="1"/>
      <c r="C64" s="1"/>
      <c r="D64" s="1"/>
      <c r="E64" s="1"/>
      <c r="F64" s="1"/>
      <c r="G64" s="1"/>
      <c r="H64" s="1"/>
      <c r="I64" s="1"/>
      <c r="J64" s="1"/>
      <c r="K64" s="1"/>
      <c r="L64" s="1"/>
      <c r="M64" s="1"/>
      <c r="N64" s="1"/>
      <c r="O64" s="1"/>
      <c r="P64" s="1"/>
    </row>
    <row r="65" spans="1:16">
      <c r="A65" s="69"/>
      <c r="B65" s="1"/>
      <c r="C65" s="1"/>
      <c r="D65" s="1"/>
      <c r="E65" s="1"/>
      <c r="F65" s="1"/>
      <c r="G65" s="1"/>
      <c r="H65" s="1"/>
      <c r="I65" s="1"/>
      <c r="J65" s="1"/>
      <c r="K65" s="1"/>
      <c r="L65" s="1"/>
      <c r="M65" s="1"/>
      <c r="N65" s="1"/>
      <c r="O65" s="1"/>
      <c r="P65" s="1"/>
    </row>
    <row r="66" spans="1:16">
      <c r="A66" s="69"/>
      <c r="B66" s="1"/>
      <c r="C66" s="1"/>
      <c r="D66" s="1"/>
      <c r="E66" s="1"/>
      <c r="F66" s="1"/>
      <c r="G66" s="1"/>
      <c r="H66" s="1"/>
      <c r="I66" s="1"/>
      <c r="J66" s="1"/>
      <c r="K66" s="1"/>
      <c r="L66" s="1"/>
      <c r="M66" s="1"/>
      <c r="N66" s="1"/>
      <c r="O66" s="1"/>
      <c r="P66" s="1"/>
    </row>
    <row r="67" spans="1:16">
      <c r="A67" s="69"/>
      <c r="B67" s="1"/>
      <c r="C67" s="1"/>
      <c r="D67" s="1"/>
      <c r="E67" s="1"/>
      <c r="F67" s="1"/>
      <c r="G67" s="1"/>
      <c r="H67" s="1"/>
      <c r="I67" s="1"/>
      <c r="J67" s="1"/>
      <c r="K67" s="1"/>
      <c r="L67" s="1"/>
      <c r="M67" s="1"/>
      <c r="N67" s="1"/>
      <c r="O67" s="1"/>
      <c r="P67" s="1"/>
    </row>
    <row r="68" spans="1:16">
      <c r="A68" s="69"/>
      <c r="B68" s="1"/>
      <c r="C68" s="1"/>
      <c r="D68" s="1"/>
      <c r="E68" s="1"/>
      <c r="F68" s="1"/>
      <c r="G68" s="1"/>
      <c r="H68" s="1"/>
      <c r="I68" s="1"/>
      <c r="J68" s="1"/>
      <c r="K68" s="1"/>
      <c r="L68" s="1"/>
      <c r="M68" s="1"/>
      <c r="N68" s="1"/>
      <c r="O68" s="1"/>
      <c r="P68" s="1"/>
    </row>
    <row r="69" spans="1:16">
      <c r="A69" s="69"/>
      <c r="B69" s="1"/>
      <c r="C69" s="1"/>
      <c r="D69" s="1"/>
      <c r="E69" s="1"/>
      <c r="F69" s="1"/>
      <c r="G69" s="1"/>
      <c r="H69" s="1"/>
      <c r="I69" s="1"/>
      <c r="J69" s="1"/>
      <c r="K69" s="1"/>
      <c r="L69" s="1"/>
      <c r="M69" s="1"/>
      <c r="N69" s="1"/>
      <c r="O69" s="1"/>
      <c r="P69" s="1"/>
    </row>
    <row r="70" spans="1:16">
      <c r="A70" s="69"/>
      <c r="B70" s="1"/>
      <c r="C70" s="1"/>
      <c r="D70" s="1"/>
      <c r="E70" s="1"/>
      <c r="F70" s="1"/>
      <c r="G70" s="1"/>
      <c r="H70" s="1"/>
      <c r="I70" s="1"/>
      <c r="J70" s="1"/>
      <c r="K70" s="1"/>
      <c r="L70" s="1"/>
      <c r="M70" s="1"/>
      <c r="N70" s="1"/>
      <c r="O70" s="1"/>
      <c r="P70" s="1"/>
    </row>
    <row r="71" spans="1:16" ht="15">
      <c r="A71" s="69"/>
      <c r="B71" s="71" t="s">
        <v>47</v>
      </c>
      <c r="C71" s="1"/>
      <c r="D71" s="1"/>
      <c r="E71" s="1"/>
      <c r="F71" s="1"/>
      <c r="G71" s="1"/>
      <c r="H71" s="1"/>
      <c r="I71" s="1"/>
      <c r="J71" s="1"/>
      <c r="K71" s="1"/>
      <c r="L71" s="1"/>
      <c r="M71" s="1"/>
      <c r="N71" s="1"/>
      <c r="O71" s="1"/>
      <c r="P71" s="1"/>
    </row>
    <row r="72" spans="1:16">
      <c r="A72" s="69"/>
      <c r="B72" s="1"/>
      <c r="C72" s="1"/>
      <c r="D72" s="1"/>
      <c r="E72" s="1"/>
      <c r="F72" s="1"/>
      <c r="G72" s="1"/>
      <c r="H72" s="1"/>
      <c r="I72" s="1"/>
      <c r="J72" s="1"/>
      <c r="K72" s="1"/>
      <c r="L72" s="1"/>
      <c r="M72" s="1"/>
      <c r="N72" s="1"/>
      <c r="O72" s="1"/>
      <c r="P72" s="1"/>
    </row>
    <row r="73" spans="1:16">
      <c r="A73" s="69"/>
      <c r="B73" s="1"/>
      <c r="C73" s="1"/>
      <c r="D73" s="1"/>
      <c r="E73" s="1"/>
      <c r="F73" s="1"/>
      <c r="G73" s="1"/>
      <c r="H73" s="1"/>
      <c r="I73" s="1"/>
      <c r="J73" s="1"/>
      <c r="K73" s="1"/>
      <c r="L73" s="1"/>
      <c r="M73" s="1"/>
      <c r="N73" s="1"/>
      <c r="O73" s="1"/>
      <c r="P73" s="1"/>
    </row>
    <row r="74" spans="1:16">
      <c r="A74" s="69"/>
      <c r="B74" s="1"/>
      <c r="C74" s="1"/>
      <c r="D74" s="1"/>
      <c r="E74" s="1"/>
      <c r="F74" s="1"/>
      <c r="G74" s="1"/>
      <c r="H74" s="1"/>
      <c r="I74" s="1"/>
      <c r="J74" s="1"/>
      <c r="K74" s="1"/>
      <c r="L74" s="1"/>
      <c r="M74" s="1"/>
      <c r="N74" s="1"/>
      <c r="O74" s="1"/>
      <c r="P74" s="1"/>
    </row>
    <row r="75" spans="1:16">
      <c r="A75" s="69"/>
      <c r="B75" s="1"/>
      <c r="C75" s="1"/>
      <c r="D75" s="1"/>
      <c r="E75" s="1"/>
      <c r="F75" s="1"/>
      <c r="G75" s="1"/>
      <c r="H75" s="1"/>
      <c r="I75" s="1"/>
      <c r="J75" s="1"/>
      <c r="K75" s="1"/>
      <c r="L75" s="1"/>
      <c r="M75" s="1"/>
      <c r="N75" s="1"/>
      <c r="O75" s="1"/>
      <c r="P75" s="1"/>
    </row>
    <row r="76" spans="1:16">
      <c r="A76" s="69"/>
      <c r="B76" s="1"/>
      <c r="C76" s="1"/>
      <c r="D76" s="1"/>
      <c r="E76" s="1"/>
      <c r="F76" s="1"/>
      <c r="G76" s="1"/>
      <c r="H76" s="1"/>
      <c r="I76" s="1"/>
      <c r="J76" s="1"/>
      <c r="K76" s="1"/>
      <c r="L76" s="1"/>
      <c r="M76" s="1"/>
      <c r="N76" s="1"/>
      <c r="O76" s="1"/>
      <c r="P76" s="1"/>
    </row>
    <row r="77" spans="1:16">
      <c r="A77" s="69"/>
      <c r="B77" s="1"/>
      <c r="C77" s="1"/>
      <c r="D77" s="1"/>
      <c r="E77" s="1"/>
      <c r="F77" s="1"/>
      <c r="G77" s="1"/>
      <c r="H77" s="1"/>
      <c r="I77" s="1"/>
      <c r="J77" s="1"/>
      <c r="K77" s="1"/>
      <c r="L77" s="1"/>
      <c r="M77" s="1"/>
      <c r="N77" s="1"/>
      <c r="O77" s="1"/>
      <c r="P77" s="1"/>
    </row>
    <row r="78" spans="1:16">
      <c r="A78" s="69"/>
      <c r="B78" s="1"/>
      <c r="C78" s="1"/>
      <c r="D78" s="1"/>
      <c r="E78" s="1"/>
      <c r="F78" s="1"/>
      <c r="G78" s="1"/>
      <c r="H78" s="1"/>
      <c r="I78" s="1"/>
      <c r="J78" s="1"/>
      <c r="K78" s="1"/>
      <c r="L78" s="1"/>
      <c r="M78" s="1"/>
      <c r="N78" s="1"/>
      <c r="O78" s="1"/>
      <c r="P78" s="1"/>
    </row>
    <row r="79" spans="1:16">
      <c r="A79" s="69"/>
      <c r="B79" s="1"/>
      <c r="C79" s="1"/>
      <c r="D79" s="1"/>
      <c r="E79" s="1"/>
      <c r="F79" s="1"/>
      <c r="G79" s="1"/>
      <c r="H79" s="1"/>
      <c r="I79" s="1"/>
      <c r="J79" s="1"/>
      <c r="K79" s="1"/>
      <c r="L79" s="1"/>
      <c r="M79" s="1"/>
      <c r="N79" s="1"/>
      <c r="O79" s="1"/>
      <c r="P79" s="1"/>
    </row>
    <row r="80" spans="1:16">
      <c r="A80" s="69"/>
      <c r="B80" s="1"/>
      <c r="C80" s="1"/>
      <c r="D80" s="1"/>
      <c r="E80" s="1"/>
      <c r="F80" s="1"/>
      <c r="G80" s="1"/>
      <c r="H80" s="1"/>
      <c r="I80" s="1"/>
      <c r="J80" s="1"/>
      <c r="K80" s="1"/>
      <c r="L80" s="1"/>
      <c r="M80" s="1"/>
      <c r="N80" s="1"/>
      <c r="O80" s="1"/>
      <c r="P80" s="1"/>
    </row>
    <row r="81" spans="1:16">
      <c r="A81" s="69"/>
      <c r="B81" s="1"/>
      <c r="C81" s="1"/>
      <c r="D81" s="1"/>
      <c r="E81" s="1"/>
      <c r="F81" s="1"/>
      <c r="G81" s="1"/>
      <c r="H81" s="1"/>
      <c r="I81" s="1"/>
      <c r="J81" s="1"/>
      <c r="K81" s="1"/>
      <c r="L81" s="1"/>
      <c r="M81" s="1"/>
      <c r="N81" s="1"/>
      <c r="O81" s="1"/>
      <c r="P81" s="1"/>
    </row>
    <row r="82" spans="1:16">
      <c r="A82" s="69"/>
      <c r="B82" s="1"/>
      <c r="C82" s="1"/>
      <c r="D82" s="1"/>
      <c r="E82" s="1"/>
      <c r="F82" s="1"/>
      <c r="G82" s="1"/>
      <c r="H82" s="1"/>
      <c r="I82" s="1"/>
      <c r="J82" s="1"/>
      <c r="K82" s="1"/>
      <c r="L82" s="1"/>
      <c r="M82" s="1"/>
      <c r="N82" s="1"/>
      <c r="O82" s="1"/>
      <c r="P82" s="1"/>
    </row>
    <row r="83" spans="1:16">
      <c r="A83" s="69"/>
      <c r="B83" s="1"/>
      <c r="C83" s="1"/>
      <c r="D83" s="1"/>
      <c r="E83" s="1"/>
      <c r="F83" s="1"/>
      <c r="G83" s="1"/>
      <c r="H83" s="1"/>
      <c r="I83" s="1"/>
      <c r="J83" s="1"/>
      <c r="K83" s="1"/>
      <c r="L83" s="1"/>
      <c r="M83" s="1"/>
      <c r="N83" s="1"/>
      <c r="O83" s="1"/>
      <c r="P83" s="1"/>
    </row>
    <row r="84" spans="1:16">
      <c r="A84" s="69"/>
      <c r="B84" s="1"/>
      <c r="C84" s="1"/>
      <c r="D84" s="1"/>
      <c r="E84" s="1"/>
      <c r="F84" s="1"/>
      <c r="G84" s="1"/>
      <c r="H84" s="1"/>
      <c r="I84" s="1"/>
      <c r="J84" s="1"/>
      <c r="K84" s="1"/>
      <c r="L84" s="1"/>
      <c r="M84" s="1"/>
      <c r="N84" s="1"/>
      <c r="O84" s="1"/>
      <c r="P84" s="1"/>
    </row>
    <row r="85" spans="1:16">
      <c r="A85" s="69"/>
      <c r="B85" s="1"/>
      <c r="C85" s="1"/>
      <c r="D85" s="1"/>
      <c r="E85" s="1"/>
      <c r="F85" s="1"/>
      <c r="G85" s="1"/>
      <c r="H85" s="1"/>
      <c r="I85" s="1"/>
      <c r="J85" s="1"/>
      <c r="K85" s="1"/>
      <c r="L85" s="1"/>
      <c r="M85" s="1"/>
      <c r="N85" s="1"/>
      <c r="O85" s="1"/>
      <c r="P85" s="1"/>
    </row>
    <row r="86" spans="1:16">
      <c r="A86" s="69"/>
      <c r="B86" s="1"/>
      <c r="C86" s="1"/>
      <c r="D86" s="1"/>
      <c r="E86" s="1"/>
      <c r="F86" s="1"/>
      <c r="G86" s="1"/>
      <c r="H86" s="1"/>
      <c r="I86" s="1"/>
      <c r="J86" s="1"/>
      <c r="K86" s="1"/>
      <c r="L86" s="1"/>
      <c r="M86" s="1"/>
      <c r="N86" s="1"/>
      <c r="O86" s="1"/>
      <c r="P86" s="1"/>
    </row>
    <row r="87" spans="1:16">
      <c r="A87" s="69"/>
      <c r="B87" s="1"/>
      <c r="C87" s="1"/>
      <c r="D87" s="1"/>
      <c r="E87" s="1"/>
      <c r="F87" s="1"/>
      <c r="G87" s="1"/>
      <c r="H87" s="1"/>
      <c r="I87" s="1"/>
      <c r="J87" s="1"/>
      <c r="K87" s="1"/>
      <c r="L87" s="1"/>
      <c r="M87" s="1"/>
      <c r="N87" s="1"/>
      <c r="O87" s="1"/>
      <c r="P87" s="1"/>
    </row>
    <row r="88" spans="1:16">
      <c r="A88" s="69"/>
      <c r="B88" s="1"/>
      <c r="C88" s="1"/>
      <c r="D88" s="1"/>
      <c r="E88" s="1"/>
      <c r="F88" s="1"/>
      <c r="G88" s="1"/>
      <c r="H88" s="1"/>
      <c r="I88" s="1"/>
      <c r="J88" s="1"/>
      <c r="K88" s="1"/>
      <c r="L88" s="1"/>
      <c r="M88" s="1"/>
      <c r="N88" s="1"/>
      <c r="O88" s="1"/>
      <c r="P88" s="1"/>
    </row>
    <row r="89" spans="1:16">
      <c r="A89" s="69"/>
      <c r="B89" s="1"/>
      <c r="C89" s="1"/>
      <c r="D89" s="1"/>
      <c r="E89" s="1"/>
      <c r="F89" s="1"/>
      <c r="G89" s="1"/>
      <c r="H89" s="1"/>
      <c r="I89" s="1"/>
      <c r="J89" s="1"/>
      <c r="K89" s="1"/>
      <c r="L89" s="1"/>
      <c r="M89" s="1"/>
      <c r="N89" s="1"/>
      <c r="O89" s="1"/>
      <c r="P89" s="1"/>
    </row>
    <row r="90" spans="1:16">
      <c r="A90" s="69"/>
      <c r="B90" s="1"/>
      <c r="C90" s="1"/>
      <c r="D90" s="1"/>
      <c r="E90" s="1"/>
      <c r="F90" s="1"/>
      <c r="G90" s="1"/>
      <c r="H90" s="1"/>
      <c r="I90" s="1"/>
      <c r="J90" s="1"/>
      <c r="K90" s="1"/>
      <c r="L90" s="1"/>
      <c r="M90" s="1"/>
      <c r="N90" s="1"/>
      <c r="O90" s="1"/>
      <c r="P90" s="1"/>
    </row>
    <row r="91" spans="1:16">
      <c r="A91" s="69"/>
      <c r="B91" s="1"/>
      <c r="C91" s="1"/>
      <c r="D91" s="1"/>
      <c r="E91" s="1"/>
      <c r="F91" s="1"/>
      <c r="G91" s="1"/>
      <c r="H91" s="1"/>
      <c r="I91" s="1"/>
      <c r="J91" s="1"/>
      <c r="K91" s="1"/>
      <c r="L91" s="1"/>
      <c r="M91" s="1"/>
      <c r="N91" s="1"/>
      <c r="O91" s="1"/>
      <c r="P91" s="1"/>
    </row>
    <row r="92" spans="1:16">
      <c r="A92" s="69"/>
      <c r="B92" s="1"/>
      <c r="C92" s="1"/>
      <c r="D92" s="1"/>
      <c r="E92" s="1"/>
      <c r="F92" s="1"/>
      <c r="G92" s="1"/>
      <c r="H92" s="1"/>
      <c r="I92" s="1"/>
      <c r="J92" s="1"/>
      <c r="K92" s="1"/>
      <c r="L92" s="1"/>
      <c r="M92" s="1"/>
      <c r="N92" s="1"/>
      <c r="O92" s="1"/>
      <c r="P92" s="1"/>
    </row>
    <row r="93" spans="1:16">
      <c r="A93" s="69"/>
      <c r="B93" s="1"/>
      <c r="C93" s="1"/>
      <c r="D93" s="1"/>
      <c r="E93" s="1"/>
      <c r="F93" s="1"/>
      <c r="G93" s="1"/>
      <c r="H93" s="1"/>
      <c r="I93" s="1"/>
      <c r="J93" s="1"/>
      <c r="K93" s="1"/>
      <c r="L93" s="1"/>
      <c r="M93" s="1"/>
      <c r="N93" s="1"/>
      <c r="O93" s="1"/>
      <c r="P93" s="1"/>
    </row>
    <row r="94" spans="1:16">
      <c r="A94" s="69"/>
      <c r="B94" s="1"/>
      <c r="C94" s="1"/>
      <c r="D94" s="1"/>
      <c r="E94" s="1"/>
      <c r="F94" s="1"/>
      <c r="G94" s="1"/>
      <c r="H94" s="1"/>
      <c r="I94" s="1"/>
      <c r="J94" s="1"/>
      <c r="K94" s="1"/>
      <c r="L94" s="1"/>
      <c r="M94" s="1"/>
      <c r="N94" s="1"/>
      <c r="O94" s="1"/>
      <c r="P94" s="1"/>
    </row>
    <row r="95" spans="1:16">
      <c r="A95" s="69"/>
      <c r="B95" s="1"/>
      <c r="C95" s="1"/>
      <c r="D95" s="1"/>
      <c r="E95" s="1"/>
      <c r="F95" s="1"/>
      <c r="G95" s="1"/>
      <c r="H95" s="1"/>
      <c r="I95" s="1"/>
      <c r="J95" s="1"/>
      <c r="K95" s="1"/>
      <c r="L95" s="1"/>
      <c r="M95" s="1"/>
      <c r="N95" s="1"/>
      <c r="O95" s="1"/>
      <c r="P95" s="1"/>
    </row>
    <row r="96" spans="1:16">
      <c r="A96" s="69"/>
      <c r="B96" s="1"/>
      <c r="C96" s="1"/>
      <c r="D96" s="1"/>
      <c r="E96" s="1"/>
      <c r="F96" s="1"/>
      <c r="G96" s="1"/>
      <c r="H96" s="1"/>
      <c r="I96" s="1"/>
      <c r="J96" s="1"/>
      <c r="K96" s="1"/>
      <c r="L96" s="1"/>
      <c r="M96" s="1"/>
      <c r="N96" s="1"/>
      <c r="O96" s="1"/>
      <c r="P96" s="1"/>
    </row>
    <row r="97" spans="1:16">
      <c r="A97" s="69"/>
      <c r="B97" s="1"/>
      <c r="C97" s="1"/>
      <c r="D97" s="1"/>
      <c r="E97" s="1"/>
      <c r="F97" s="1"/>
      <c r="G97" s="1"/>
      <c r="H97" s="1"/>
      <c r="I97" s="1"/>
      <c r="J97" s="1"/>
      <c r="K97" s="1"/>
      <c r="L97" s="1"/>
      <c r="M97" s="1"/>
      <c r="N97" s="1"/>
      <c r="O97" s="1"/>
      <c r="P97" s="1"/>
    </row>
    <row r="98" spans="1:16">
      <c r="A98" s="69"/>
      <c r="B98" s="1"/>
      <c r="C98" s="1"/>
      <c r="D98" s="1"/>
      <c r="E98" s="1"/>
      <c r="F98" s="1"/>
      <c r="G98" s="1"/>
      <c r="H98" s="1"/>
      <c r="I98" s="1"/>
      <c r="J98" s="1"/>
      <c r="K98" s="1"/>
      <c r="L98" s="1"/>
      <c r="M98" s="1"/>
      <c r="N98" s="1"/>
      <c r="O98" s="1"/>
      <c r="P98" s="1"/>
    </row>
    <row r="99" spans="1:16">
      <c r="A99" s="69"/>
      <c r="B99" s="1"/>
      <c r="C99" s="1"/>
      <c r="D99" s="1"/>
      <c r="E99" s="1"/>
      <c r="F99" s="1"/>
      <c r="G99" s="1"/>
      <c r="H99" s="1"/>
      <c r="I99" s="1"/>
      <c r="J99" s="1"/>
      <c r="K99" s="1"/>
      <c r="L99" s="1"/>
      <c r="M99" s="1"/>
      <c r="N99" s="1"/>
      <c r="O99" s="1"/>
      <c r="P99" s="1"/>
    </row>
    <row r="100" spans="1:16">
      <c r="A100" s="69"/>
      <c r="B100" s="1"/>
      <c r="C100" s="1"/>
      <c r="D100" s="1"/>
      <c r="E100" s="1"/>
      <c r="F100" s="1"/>
      <c r="G100" s="1"/>
      <c r="H100" s="1"/>
      <c r="I100" s="1"/>
      <c r="J100" s="1"/>
      <c r="K100" s="1"/>
      <c r="L100" s="1"/>
      <c r="M100" s="1"/>
      <c r="N100" s="1"/>
      <c r="O100" s="1"/>
      <c r="P100" s="1"/>
    </row>
    <row r="101" spans="1:16">
      <c r="A101" s="69"/>
      <c r="B101" s="1"/>
      <c r="C101" s="1"/>
      <c r="D101" s="1"/>
      <c r="E101" s="1"/>
      <c r="F101" s="1"/>
      <c r="G101" s="1"/>
      <c r="H101" s="1"/>
      <c r="I101" s="1"/>
      <c r="J101" s="1"/>
      <c r="K101" s="1"/>
      <c r="L101" s="1"/>
      <c r="M101" s="1"/>
      <c r="N101" s="1"/>
      <c r="O101" s="1"/>
      <c r="P101" s="1"/>
    </row>
    <row r="102" spans="1:16">
      <c r="A102" s="69"/>
      <c r="B102" s="1"/>
      <c r="C102" s="1"/>
      <c r="D102" s="1"/>
      <c r="E102" s="1"/>
      <c r="F102" s="1"/>
      <c r="G102" s="1"/>
      <c r="H102" s="1"/>
      <c r="I102" s="1"/>
      <c r="J102" s="1"/>
      <c r="K102" s="1"/>
      <c r="L102" s="1"/>
      <c r="M102" s="1"/>
      <c r="N102" s="1"/>
      <c r="O102" s="1"/>
      <c r="P102" s="1"/>
    </row>
    <row r="103" spans="1:16">
      <c r="A103" s="69"/>
      <c r="B103" s="1"/>
      <c r="C103" s="1"/>
      <c r="D103" s="1"/>
      <c r="E103" s="1"/>
      <c r="F103" s="1"/>
      <c r="G103" s="1"/>
      <c r="H103" s="1"/>
      <c r="I103" s="1"/>
      <c r="J103" s="1"/>
      <c r="K103" s="1"/>
      <c r="L103" s="1"/>
      <c r="M103" s="1"/>
      <c r="N103" s="1"/>
      <c r="O103" s="1"/>
      <c r="P103" s="1"/>
    </row>
    <row r="104" spans="1:16">
      <c r="A104" s="69"/>
      <c r="B104" s="1"/>
      <c r="C104" s="1"/>
      <c r="D104" s="1"/>
      <c r="E104" s="1"/>
      <c r="F104" s="1"/>
      <c r="G104" s="1"/>
      <c r="H104" s="1"/>
      <c r="I104" s="1"/>
      <c r="J104" s="1"/>
      <c r="K104" s="1"/>
      <c r="L104" s="1"/>
      <c r="M104" s="1"/>
      <c r="N104" s="1"/>
      <c r="O104" s="1"/>
      <c r="P104" s="1"/>
    </row>
    <row r="105" spans="1:16">
      <c r="A105" s="69"/>
      <c r="B105" s="1"/>
      <c r="C105" s="1"/>
      <c r="D105" s="1"/>
      <c r="E105" s="1"/>
      <c r="F105" s="1"/>
      <c r="G105" s="1"/>
      <c r="H105" s="1"/>
      <c r="I105" s="1"/>
      <c r="J105" s="1"/>
      <c r="K105" s="1"/>
      <c r="L105" s="1"/>
      <c r="M105" s="1"/>
      <c r="N105" s="1"/>
      <c r="O105" s="1"/>
      <c r="P105" s="1"/>
    </row>
    <row r="106" spans="1:16">
      <c r="A106" s="69"/>
      <c r="B106" s="1"/>
      <c r="C106" s="1"/>
      <c r="D106" s="1"/>
      <c r="E106" s="1"/>
      <c r="F106" s="1"/>
      <c r="G106" s="1"/>
      <c r="H106" s="1"/>
      <c r="I106" s="1"/>
      <c r="J106" s="1"/>
      <c r="K106" s="1"/>
      <c r="L106" s="1"/>
      <c r="M106" s="1"/>
      <c r="N106" s="1"/>
      <c r="O106" s="1"/>
      <c r="P106" s="1"/>
    </row>
    <row r="107" spans="1:16">
      <c r="A107" s="69"/>
      <c r="B107" s="1"/>
      <c r="C107" s="1"/>
      <c r="D107" s="1"/>
      <c r="E107" s="1"/>
      <c r="F107" s="1"/>
      <c r="G107" s="1"/>
      <c r="H107" s="1"/>
      <c r="I107" s="1"/>
      <c r="J107" s="1"/>
      <c r="K107" s="1"/>
      <c r="L107" s="1"/>
      <c r="M107" s="1"/>
      <c r="N107" s="1"/>
      <c r="O107" s="1"/>
      <c r="P107" s="1"/>
    </row>
    <row r="108" spans="1:16">
      <c r="A108" s="69"/>
      <c r="B108" s="1"/>
      <c r="C108" s="1"/>
      <c r="D108" s="1"/>
      <c r="E108" s="1"/>
      <c r="F108" s="1"/>
      <c r="G108" s="1"/>
      <c r="H108" s="1"/>
      <c r="I108" s="1"/>
      <c r="J108" s="1"/>
      <c r="K108" s="1"/>
      <c r="L108" s="1"/>
      <c r="M108" s="1"/>
      <c r="N108" s="1"/>
      <c r="O108" s="1"/>
      <c r="P108" s="1"/>
    </row>
    <row r="109" spans="1:16">
      <c r="A109" s="69"/>
      <c r="B109" s="1"/>
      <c r="C109" s="1"/>
      <c r="D109" s="1"/>
      <c r="E109" s="1"/>
      <c r="F109" s="1"/>
      <c r="G109" s="1"/>
      <c r="H109" s="1"/>
      <c r="I109" s="1"/>
      <c r="J109" s="1"/>
      <c r="K109" s="1"/>
      <c r="L109" s="1"/>
      <c r="M109" s="1"/>
      <c r="N109" s="1"/>
      <c r="O109" s="1"/>
      <c r="P109" s="1"/>
    </row>
    <row r="110" spans="1:16">
      <c r="A110" s="69"/>
      <c r="B110" s="1"/>
      <c r="C110" s="1"/>
      <c r="D110" s="1"/>
      <c r="E110" s="1"/>
      <c r="F110" s="1"/>
      <c r="G110" s="1"/>
      <c r="H110" s="1"/>
      <c r="I110" s="1"/>
      <c r="J110" s="1"/>
      <c r="K110" s="1"/>
      <c r="L110" s="1"/>
      <c r="M110" s="1"/>
      <c r="N110" s="1"/>
      <c r="O110" s="1"/>
      <c r="P110" s="1"/>
    </row>
    <row r="111" spans="1:16">
      <c r="A111" s="69"/>
      <c r="B111" s="1"/>
      <c r="C111" s="1"/>
      <c r="D111" s="1"/>
      <c r="E111" s="1"/>
      <c r="F111" s="1"/>
      <c r="G111" s="1"/>
      <c r="H111" s="1"/>
      <c r="I111" s="1"/>
      <c r="J111" s="1"/>
      <c r="K111" s="1"/>
      <c r="L111" s="1"/>
      <c r="M111" s="1"/>
      <c r="N111" s="1"/>
      <c r="O111" s="1"/>
      <c r="P111" s="1"/>
    </row>
    <row r="112" spans="1:16">
      <c r="A112" s="69"/>
      <c r="B112" s="1"/>
      <c r="C112" s="1"/>
      <c r="D112" s="1"/>
      <c r="E112" s="1"/>
      <c r="F112" s="1"/>
      <c r="G112" s="1"/>
      <c r="H112" s="1"/>
      <c r="I112" s="1"/>
      <c r="J112" s="1"/>
      <c r="K112" s="1"/>
      <c r="L112" s="1"/>
      <c r="M112" s="1"/>
      <c r="N112" s="1"/>
      <c r="O112" s="1"/>
      <c r="P112" s="1"/>
    </row>
    <row r="113" spans="1:16">
      <c r="A113" s="69"/>
      <c r="B113" s="1"/>
      <c r="C113" s="1"/>
      <c r="D113" s="1"/>
      <c r="E113" s="1"/>
      <c r="F113" s="1"/>
      <c r="G113" s="1"/>
      <c r="H113" s="1"/>
      <c r="I113" s="1"/>
      <c r="J113" s="1"/>
      <c r="K113" s="1"/>
      <c r="L113" s="1"/>
      <c r="M113" s="1"/>
      <c r="N113" s="1"/>
      <c r="O113" s="1"/>
      <c r="P113" s="1"/>
    </row>
    <row r="114" spans="1:16">
      <c r="A114" s="69"/>
      <c r="B114" s="1"/>
      <c r="C114" s="1"/>
      <c r="D114" s="1"/>
      <c r="E114" s="1"/>
      <c r="F114" s="1"/>
      <c r="G114" s="1"/>
      <c r="H114" s="1"/>
      <c r="I114" s="1"/>
      <c r="J114" s="1"/>
      <c r="K114" s="1"/>
      <c r="L114" s="1"/>
      <c r="M114" s="1"/>
      <c r="N114" s="1"/>
      <c r="O114" s="1"/>
      <c r="P114" s="1"/>
    </row>
    <row r="115" spans="1:16">
      <c r="A115" s="69"/>
      <c r="B115" s="1"/>
      <c r="C115" s="1"/>
      <c r="D115" s="1"/>
      <c r="E115" s="1"/>
      <c r="F115" s="1"/>
      <c r="G115" s="1"/>
      <c r="H115" s="1"/>
      <c r="I115" s="1"/>
      <c r="J115" s="1"/>
      <c r="K115" s="1"/>
      <c r="L115" s="1"/>
      <c r="M115" s="1"/>
      <c r="N115" s="1"/>
      <c r="O115" s="1"/>
      <c r="P115" s="1"/>
    </row>
    <row r="116" spans="1:16">
      <c r="A116" s="69"/>
      <c r="B116" s="1"/>
      <c r="C116" s="1"/>
      <c r="D116" s="1"/>
      <c r="E116" s="1"/>
      <c r="F116" s="1"/>
      <c r="G116" s="1"/>
      <c r="H116" s="1"/>
      <c r="I116" s="1"/>
      <c r="J116" s="1"/>
      <c r="K116" s="1"/>
      <c r="L116" s="1"/>
      <c r="M116" s="1"/>
      <c r="N116" s="1"/>
      <c r="O116" s="1"/>
      <c r="P116" s="1"/>
    </row>
    <row r="117" spans="1:16">
      <c r="A117" s="69"/>
      <c r="B117" s="1"/>
      <c r="C117" s="1"/>
      <c r="D117" s="1"/>
      <c r="E117" s="1"/>
      <c r="F117" s="1"/>
      <c r="G117" s="1"/>
      <c r="H117" s="1"/>
      <c r="I117" s="1"/>
      <c r="J117" s="1"/>
      <c r="K117" s="1"/>
      <c r="L117" s="1"/>
      <c r="M117" s="1"/>
      <c r="N117" s="1"/>
      <c r="O117" s="1"/>
      <c r="P117" s="1"/>
    </row>
    <row r="118" spans="1:16">
      <c r="A118" s="69"/>
      <c r="B118" s="1"/>
      <c r="C118" s="1"/>
      <c r="D118" s="1"/>
      <c r="E118" s="1"/>
      <c r="F118" s="1"/>
      <c r="G118" s="1"/>
      <c r="H118" s="1"/>
      <c r="I118" s="1"/>
      <c r="J118" s="1"/>
      <c r="K118" s="1"/>
      <c r="L118" s="1"/>
      <c r="M118" s="1"/>
      <c r="N118" s="1"/>
      <c r="O118" s="1"/>
      <c r="P118" s="1"/>
    </row>
    <row r="119" spans="1:16">
      <c r="A119" s="69"/>
      <c r="B119" s="1"/>
      <c r="C119" s="1"/>
      <c r="D119" s="1"/>
      <c r="E119" s="1"/>
      <c r="F119" s="1"/>
      <c r="G119" s="1"/>
      <c r="H119" s="1"/>
      <c r="I119" s="1"/>
      <c r="J119" s="1"/>
      <c r="K119" s="1"/>
      <c r="L119" s="1"/>
      <c r="M119" s="1"/>
      <c r="N119" s="1"/>
      <c r="O119" s="1"/>
      <c r="P119" s="1"/>
    </row>
    <row r="120" spans="1:16">
      <c r="A120" s="69"/>
      <c r="B120" s="1"/>
      <c r="C120" s="1"/>
      <c r="D120" s="1"/>
      <c r="E120" s="1"/>
      <c r="F120" s="1"/>
      <c r="G120" s="1"/>
      <c r="H120" s="1"/>
      <c r="I120" s="1"/>
      <c r="J120" s="1"/>
      <c r="K120" s="1"/>
      <c r="L120" s="1"/>
      <c r="M120" s="1"/>
      <c r="N120" s="1"/>
      <c r="O120" s="1"/>
      <c r="P120" s="1"/>
    </row>
    <row r="121" spans="1:16">
      <c r="A121" s="69"/>
      <c r="B121" s="1"/>
      <c r="C121" s="1"/>
      <c r="D121" s="1"/>
      <c r="E121" s="1"/>
      <c r="F121" s="1"/>
      <c r="G121" s="1"/>
      <c r="H121" s="1"/>
      <c r="I121" s="1"/>
      <c r="J121" s="1"/>
      <c r="K121" s="1"/>
      <c r="L121" s="1"/>
      <c r="M121" s="1"/>
      <c r="N121" s="1"/>
      <c r="O121" s="1"/>
      <c r="P121" s="1"/>
    </row>
    <row r="122" spans="1:16">
      <c r="A122" s="69"/>
      <c r="B122" s="1"/>
      <c r="C122" s="1"/>
      <c r="D122" s="1"/>
      <c r="E122" s="1"/>
      <c r="F122" s="1"/>
      <c r="G122" s="1"/>
      <c r="H122" s="1"/>
      <c r="I122" s="1"/>
      <c r="J122" s="1"/>
      <c r="K122" s="1"/>
      <c r="L122" s="1"/>
      <c r="M122" s="1"/>
      <c r="N122" s="1"/>
      <c r="O122" s="1"/>
      <c r="P122" s="1"/>
    </row>
    <row r="123" spans="1:16">
      <c r="A123" s="69"/>
      <c r="B123" s="1"/>
      <c r="C123" s="1"/>
      <c r="D123" s="1"/>
      <c r="E123" s="1"/>
      <c r="F123" s="1"/>
      <c r="G123" s="1"/>
      <c r="H123" s="1"/>
      <c r="I123" s="1"/>
      <c r="J123" s="1"/>
      <c r="K123" s="1"/>
      <c r="L123" s="1"/>
      <c r="M123" s="1"/>
      <c r="N123" s="1"/>
      <c r="O123" s="1"/>
      <c r="P123" s="1"/>
    </row>
    <row r="124" spans="1:16">
      <c r="A124" s="69"/>
      <c r="B124" s="1"/>
      <c r="C124" s="1"/>
      <c r="D124" s="1"/>
      <c r="E124" s="1"/>
      <c r="F124" s="1"/>
      <c r="G124" s="1"/>
      <c r="H124" s="1"/>
      <c r="I124" s="1"/>
      <c r="J124" s="1"/>
      <c r="K124" s="1"/>
      <c r="L124" s="1"/>
      <c r="M124" s="1"/>
      <c r="N124" s="1"/>
      <c r="O124" s="1"/>
      <c r="P124" s="1"/>
    </row>
    <row r="125" spans="1:16">
      <c r="A125" s="69"/>
      <c r="B125" s="1"/>
      <c r="C125" s="1"/>
      <c r="D125" s="1"/>
      <c r="E125" s="1"/>
      <c r="F125" s="1"/>
      <c r="G125" s="1"/>
      <c r="H125" s="1"/>
      <c r="I125" s="1"/>
      <c r="J125" s="1"/>
      <c r="K125" s="1"/>
      <c r="L125" s="1"/>
      <c r="M125" s="1"/>
      <c r="N125" s="1"/>
      <c r="O125" s="1"/>
      <c r="P125" s="1"/>
    </row>
    <row r="126" spans="1:16">
      <c r="A126" s="69"/>
      <c r="B126" s="1"/>
      <c r="C126" s="1"/>
      <c r="D126" s="1"/>
      <c r="E126" s="1"/>
      <c r="F126" s="1"/>
      <c r="G126" s="1"/>
      <c r="H126" s="1"/>
      <c r="I126" s="1"/>
      <c r="J126" s="1"/>
      <c r="K126" s="1"/>
      <c r="L126" s="1"/>
      <c r="M126" s="1"/>
      <c r="N126" s="1"/>
      <c r="O126" s="1"/>
      <c r="P126" s="1"/>
    </row>
    <row r="127" spans="1:16">
      <c r="A127" s="69"/>
      <c r="B127" s="1"/>
      <c r="C127" s="1"/>
      <c r="D127" s="1"/>
      <c r="E127" s="1"/>
      <c r="F127" s="1"/>
      <c r="G127" s="1"/>
      <c r="H127" s="1"/>
      <c r="I127" s="1"/>
      <c r="J127" s="1"/>
      <c r="K127" s="1"/>
      <c r="L127" s="1"/>
      <c r="M127" s="1"/>
      <c r="N127" s="1"/>
      <c r="O127" s="1"/>
      <c r="P127" s="1"/>
    </row>
    <row r="128" spans="1:16">
      <c r="A128" s="69"/>
      <c r="B128" s="1"/>
      <c r="C128" s="1"/>
      <c r="D128" s="1"/>
      <c r="E128" s="1"/>
      <c r="F128" s="1"/>
      <c r="G128" s="1"/>
      <c r="H128" s="1"/>
      <c r="I128" s="1"/>
      <c r="J128" s="1"/>
      <c r="K128" s="1"/>
      <c r="L128" s="1"/>
      <c r="M128" s="1"/>
      <c r="N128" s="1"/>
      <c r="O128" s="1"/>
      <c r="P128" s="1"/>
    </row>
    <row r="129" spans="1:16">
      <c r="A129" s="69"/>
      <c r="B129" s="1"/>
      <c r="C129" s="1"/>
      <c r="D129" s="1"/>
      <c r="E129" s="1"/>
      <c r="F129" s="1"/>
      <c r="G129" s="1"/>
      <c r="H129" s="1"/>
      <c r="I129" s="1"/>
      <c r="J129" s="1"/>
      <c r="K129" s="1"/>
      <c r="L129" s="1"/>
      <c r="M129" s="1"/>
      <c r="N129" s="1"/>
      <c r="O129" s="1"/>
      <c r="P129" s="1"/>
    </row>
    <row r="130" spans="1:16">
      <c r="A130" s="69"/>
      <c r="B130" s="1"/>
      <c r="C130" s="1"/>
      <c r="D130" s="1"/>
      <c r="E130" s="1"/>
      <c r="F130" s="1"/>
      <c r="G130" s="1"/>
      <c r="H130" s="1"/>
      <c r="I130" s="1"/>
      <c r="J130" s="1"/>
      <c r="K130" s="1"/>
      <c r="L130" s="1"/>
      <c r="M130" s="1"/>
      <c r="N130" s="1"/>
      <c r="O130" s="1"/>
      <c r="P130" s="1"/>
    </row>
    <row r="131" spans="1:16">
      <c r="A131" s="69"/>
      <c r="B131" s="1"/>
      <c r="C131" s="1"/>
      <c r="D131" s="1"/>
      <c r="E131" s="1"/>
      <c r="F131" s="1"/>
      <c r="G131" s="1"/>
      <c r="H131" s="1"/>
      <c r="I131" s="1"/>
      <c r="J131" s="1"/>
      <c r="K131" s="1"/>
      <c r="L131" s="1"/>
      <c r="M131" s="1"/>
      <c r="N131" s="1"/>
      <c r="O131" s="1"/>
      <c r="P131" s="1"/>
    </row>
    <row r="132" spans="1:16">
      <c r="A132" s="69"/>
      <c r="B132" s="1"/>
      <c r="C132" s="1"/>
      <c r="D132" s="1"/>
      <c r="E132" s="1"/>
      <c r="F132" s="1"/>
      <c r="G132" s="1"/>
      <c r="H132" s="1"/>
      <c r="I132" s="1"/>
      <c r="J132" s="1"/>
      <c r="K132" s="1"/>
      <c r="L132" s="1"/>
      <c r="M132" s="1"/>
      <c r="N132" s="1"/>
      <c r="O132" s="1"/>
      <c r="P132" s="1"/>
    </row>
    <row r="133" spans="1:16">
      <c r="A133" s="69"/>
      <c r="B133" s="1"/>
      <c r="C133" s="1"/>
      <c r="D133" s="1"/>
      <c r="E133" s="1"/>
      <c r="F133" s="1"/>
      <c r="G133" s="1"/>
      <c r="H133" s="1"/>
      <c r="I133" s="1"/>
      <c r="J133" s="1"/>
      <c r="K133" s="1"/>
      <c r="L133" s="1"/>
      <c r="M133" s="1"/>
      <c r="N133" s="1"/>
      <c r="O133" s="1"/>
      <c r="P133" s="1"/>
    </row>
    <row r="134" spans="1:16">
      <c r="A134" s="69"/>
      <c r="B134" s="1"/>
      <c r="C134" s="1"/>
      <c r="D134" s="1"/>
      <c r="E134" s="1"/>
      <c r="F134" s="1"/>
      <c r="G134" s="1"/>
      <c r="H134" s="1"/>
      <c r="I134" s="1"/>
      <c r="J134" s="1"/>
      <c r="K134" s="1"/>
      <c r="L134" s="1"/>
      <c r="M134" s="1"/>
      <c r="N134" s="1"/>
      <c r="O134" s="1"/>
      <c r="P134" s="1"/>
    </row>
    <row r="135" spans="1:16">
      <c r="A135" s="69"/>
      <c r="B135" s="1"/>
      <c r="C135" s="1"/>
      <c r="D135" s="1"/>
      <c r="E135" s="1"/>
      <c r="F135" s="1"/>
      <c r="G135" s="1"/>
      <c r="H135" s="1"/>
      <c r="I135" s="1"/>
      <c r="J135" s="1"/>
      <c r="K135" s="1"/>
      <c r="L135" s="1"/>
      <c r="M135" s="1"/>
      <c r="N135" s="1"/>
      <c r="O135" s="1"/>
      <c r="P135" s="1"/>
    </row>
    <row r="136" spans="1:16">
      <c r="A136" s="69"/>
      <c r="B136" s="70" t="s">
        <v>48</v>
      </c>
      <c r="C136" s="1"/>
      <c r="D136" s="1"/>
      <c r="E136" s="1"/>
      <c r="F136" s="1"/>
      <c r="G136" s="1"/>
      <c r="H136" s="1"/>
      <c r="I136" s="1"/>
      <c r="J136" s="1"/>
      <c r="K136" s="1"/>
      <c r="L136" s="1"/>
      <c r="M136" s="1"/>
      <c r="N136" s="1"/>
      <c r="O136" s="1"/>
      <c r="P136" s="1"/>
    </row>
    <row r="137" spans="1:16">
      <c r="A137" s="69"/>
      <c r="B137" s="1"/>
      <c r="C137" s="1"/>
      <c r="D137" s="1"/>
      <c r="E137" s="1"/>
      <c r="F137" s="1"/>
      <c r="G137" s="1"/>
      <c r="H137" s="1"/>
      <c r="I137" s="1"/>
      <c r="J137" s="1"/>
      <c r="K137" s="1"/>
      <c r="L137" s="1"/>
      <c r="M137" s="1"/>
      <c r="N137" s="1"/>
      <c r="O137" s="1"/>
      <c r="P137" s="1"/>
    </row>
    <row r="138" spans="1:16">
      <c r="A138" s="69"/>
      <c r="B138" s="1"/>
      <c r="C138" s="1"/>
      <c r="D138" s="1"/>
      <c r="E138" s="1"/>
      <c r="F138" s="1"/>
      <c r="G138" s="1"/>
      <c r="H138" s="1"/>
      <c r="I138" s="1"/>
      <c r="J138" s="1"/>
      <c r="K138" s="1"/>
      <c r="L138" s="1"/>
      <c r="M138" s="1"/>
      <c r="N138" s="1"/>
      <c r="O138" s="1"/>
      <c r="P138" s="1"/>
    </row>
    <row r="139" spans="1:16">
      <c r="A139" s="69"/>
      <c r="B139" s="1"/>
      <c r="C139" s="1"/>
      <c r="D139" s="1"/>
      <c r="E139" s="1"/>
      <c r="F139" s="1"/>
      <c r="G139" s="1"/>
      <c r="H139" s="1"/>
      <c r="I139" s="1"/>
      <c r="J139" s="1"/>
      <c r="K139" s="1"/>
      <c r="L139" s="1"/>
      <c r="M139" s="1"/>
      <c r="N139" s="1"/>
      <c r="O139" s="1"/>
      <c r="P139" s="1"/>
    </row>
    <row r="140" spans="1:16">
      <c r="A140" s="69"/>
      <c r="B140" s="1"/>
      <c r="C140" s="1"/>
      <c r="D140" s="1"/>
      <c r="E140" s="1"/>
      <c r="F140" s="1"/>
      <c r="G140" s="1"/>
      <c r="H140" s="1"/>
      <c r="I140" s="1"/>
      <c r="J140" s="1"/>
      <c r="K140" s="1"/>
      <c r="L140" s="1"/>
      <c r="M140" s="1"/>
      <c r="N140" s="1"/>
      <c r="O140" s="1"/>
      <c r="P140" s="1"/>
    </row>
    <row r="141" spans="1:16">
      <c r="A141" s="69"/>
      <c r="B141" s="1"/>
      <c r="C141" s="1"/>
      <c r="D141" s="1"/>
      <c r="E141" s="1"/>
      <c r="F141" s="1"/>
      <c r="G141" s="1"/>
      <c r="H141" s="1"/>
      <c r="I141" s="1"/>
      <c r="J141" s="1"/>
      <c r="K141" s="1"/>
      <c r="L141" s="1"/>
      <c r="M141" s="1"/>
      <c r="N141" s="1"/>
      <c r="O141" s="1"/>
      <c r="P141" s="1"/>
    </row>
    <row r="142" spans="1:16">
      <c r="A142" s="69"/>
      <c r="B142" s="1"/>
      <c r="C142" s="1"/>
      <c r="D142" s="1"/>
      <c r="E142" s="1"/>
      <c r="F142" s="1"/>
      <c r="G142" s="1"/>
      <c r="H142" s="1"/>
      <c r="I142" s="1"/>
      <c r="J142" s="1"/>
      <c r="K142" s="1"/>
      <c r="L142" s="1"/>
      <c r="M142" s="1"/>
      <c r="N142" s="1"/>
      <c r="O142" s="1"/>
      <c r="P142" s="1"/>
    </row>
    <row r="143" spans="1:16">
      <c r="A143" s="69"/>
      <c r="B143" s="1"/>
      <c r="C143" s="1"/>
      <c r="D143" s="1"/>
      <c r="E143" s="1"/>
      <c r="F143" s="1"/>
      <c r="G143" s="1"/>
      <c r="H143" s="1"/>
      <c r="I143" s="1"/>
      <c r="J143" s="1"/>
      <c r="K143" s="1"/>
      <c r="L143" s="1"/>
      <c r="M143" s="1"/>
      <c r="N143" s="1"/>
      <c r="O143" s="1"/>
      <c r="P143" s="1"/>
    </row>
    <row r="144" spans="1:16">
      <c r="A144" s="69"/>
      <c r="B144" s="1"/>
      <c r="C144" s="1"/>
      <c r="D144" s="1"/>
      <c r="E144" s="1"/>
      <c r="F144" s="1"/>
      <c r="G144" s="1"/>
      <c r="H144" s="1"/>
      <c r="I144" s="1"/>
      <c r="J144" s="1"/>
      <c r="K144" s="1"/>
      <c r="L144" s="1"/>
      <c r="M144" s="1"/>
      <c r="N144" s="1"/>
      <c r="O144" s="1"/>
      <c r="P144" s="1"/>
    </row>
    <row r="145" spans="1:16">
      <c r="A145" s="69"/>
      <c r="B145" s="1"/>
      <c r="C145" s="1"/>
      <c r="D145" s="1"/>
      <c r="E145" s="1"/>
      <c r="F145" s="1"/>
      <c r="G145" s="1"/>
      <c r="H145" s="1"/>
      <c r="I145" s="1"/>
      <c r="J145" s="1"/>
      <c r="K145" s="1"/>
      <c r="L145" s="1"/>
      <c r="M145" s="1"/>
      <c r="N145" s="1"/>
      <c r="O145" s="1"/>
      <c r="P145" s="1"/>
    </row>
    <row r="146" spans="1:16">
      <c r="A146" s="69"/>
      <c r="B146" s="1"/>
      <c r="C146" s="1"/>
      <c r="D146" s="1"/>
      <c r="E146" s="1"/>
      <c r="F146" s="1"/>
      <c r="G146" s="1"/>
      <c r="H146" s="1"/>
      <c r="I146" s="1"/>
      <c r="J146" s="1"/>
      <c r="K146" s="1"/>
      <c r="L146" s="1"/>
      <c r="M146" s="1"/>
      <c r="N146" s="1"/>
      <c r="O146" s="1"/>
      <c r="P146" s="1"/>
    </row>
    <row r="147" spans="1:16">
      <c r="A147" s="69"/>
      <c r="B147" s="1"/>
      <c r="C147" s="1"/>
      <c r="D147" s="1"/>
      <c r="E147" s="1"/>
      <c r="F147" s="1"/>
      <c r="G147" s="1"/>
      <c r="H147" s="1"/>
      <c r="I147" s="1"/>
      <c r="J147" s="1"/>
      <c r="K147" s="1"/>
      <c r="L147" s="1"/>
      <c r="M147" s="1"/>
      <c r="N147" s="1"/>
      <c r="O147" s="1"/>
      <c r="P147" s="1"/>
    </row>
    <row r="148" spans="1:16">
      <c r="A148" s="69"/>
      <c r="B148" s="1"/>
      <c r="C148" s="1"/>
      <c r="D148" s="1"/>
      <c r="E148" s="1"/>
      <c r="F148" s="1"/>
      <c r="G148" s="1"/>
      <c r="H148" s="1"/>
      <c r="I148" s="1"/>
      <c r="J148" s="1"/>
      <c r="K148" s="1"/>
      <c r="L148" s="1"/>
      <c r="M148" s="1"/>
      <c r="N148" s="1"/>
      <c r="O148" s="1"/>
      <c r="P148" s="1"/>
    </row>
    <row r="149" spans="1:16">
      <c r="A149" s="69"/>
      <c r="B149" s="1"/>
      <c r="C149" s="1"/>
      <c r="D149" s="1"/>
      <c r="E149" s="1"/>
      <c r="F149" s="1"/>
      <c r="G149" s="1"/>
      <c r="H149" s="1"/>
      <c r="I149" s="1"/>
      <c r="J149" s="1"/>
      <c r="K149" s="1"/>
      <c r="L149" s="1"/>
      <c r="M149" s="1"/>
      <c r="N149" s="1"/>
      <c r="O149" s="1"/>
      <c r="P149" s="1"/>
    </row>
    <row r="150" spans="1:16">
      <c r="A150" s="69"/>
      <c r="B150" s="1"/>
      <c r="C150" s="1"/>
      <c r="D150" s="1"/>
      <c r="E150" s="1"/>
      <c r="F150" s="1"/>
      <c r="G150" s="1"/>
      <c r="H150" s="1"/>
      <c r="I150" s="1"/>
      <c r="J150" s="1"/>
      <c r="K150" s="1"/>
      <c r="L150" s="1"/>
      <c r="M150" s="1"/>
      <c r="N150" s="1"/>
      <c r="O150" s="1"/>
      <c r="P150" s="1"/>
    </row>
    <row r="151" spans="1:16">
      <c r="A151" s="69"/>
      <c r="B151" s="1"/>
      <c r="C151" s="1"/>
      <c r="D151" s="1"/>
      <c r="E151" s="1"/>
      <c r="F151" s="1"/>
      <c r="G151" s="1"/>
      <c r="H151" s="1"/>
      <c r="I151" s="1"/>
      <c r="J151" s="1"/>
      <c r="K151" s="1"/>
      <c r="L151" s="1"/>
      <c r="M151" s="1"/>
      <c r="N151" s="1"/>
      <c r="O151" s="1"/>
      <c r="P151" s="1"/>
    </row>
    <row r="152" spans="1:16">
      <c r="A152" s="69"/>
      <c r="B152" s="1"/>
      <c r="C152" s="1"/>
      <c r="D152" s="1"/>
      <c r="E152" s="1"/>
      <c r="F152" s="1"/>
      <c r="G152" s="1"/>
      <c r="H152" s="1"/>
      <c r="I152" s="1"/>
      <c r="J152" s="1"/>
      <c r="K152" s="1"/>
      <c r="L152" s="1"/>
      <c r="M152" s="1"/>
      <c r="N152" s="1"/>
      <c r="O152" s="1"/>
      <c r="P152" s="1"/>
    </row>
    <row r="153" spans="1:16">
      <c r="A153" s="69"/>
      <c r="B153" s="1"/>
      <c r="C153" s="1"/>
      <c r="D153" s="1"/>
      <c r="E153" s="1"/>
      <c r="F153" s="1"/>
      <c r="G153" s="1"/>
      <c r="H153" s="1"/>
      <c r="I153" s="1"/>
      <c r="J153" s="1"/>
      <c r="K153" s="1"/>
      <c r="L153" s="1"/>
      <c r="M153" s="1"/>
      <c r="N153" s="1"/>
      <c r="O153" s="1"/>
      <c r="P153" s="1"/>
    </row>
    <row r="154" spans="1:16">
      <c r="A154" s="69"/>
      <c r="B154" s="1"/>
      <c r="C154" s="1"/>
      <c r="D154" s="1"/>
      <c r="E154" s="1"/>
      <c r="F154" s="1"/>
      <c r="G154" s="1"/>
      <c r="H154" s="1"/>
      <c r="I154" s="1"/>
      <c r="J154" s="1"/>
      <c r="K154" s="1"/>
      <c r="L154" s="1"/>
      <c r="M154" s="1"/>
      <c r="N154" s="1"/>
      <c r="O154" s="1"/>
      <c r="P154" s="1"/>
    </row>
    <row r="155" spans="1:16">
      <c r="A155" s="69"/>
      <c r="B155" s="1"/>
      <c r="C155" s="1"/>
      <c r="D155" s="1"/>
      <c r="E155" s="1"/>
      <c r="F155" s="1"/>
      <c r="G155" s="1"/>
      <c r="H155" s="1"/>
      <c r="I155" s="1"/>
      <c r="J155" s="1"/>
      <c r="K155" s="1"/>
      <c r="L155" s="1"/>
      <c r="M155" s="1"/>
      <c r="N155" s="1"/>
      <c r="O155" s="1"/>
      <c r="P155" s="1"/>
    </row>
    <row r="156" spans="1:16">
      <c r="A156" s="69"/>
      <c r="B156" s="1"/>
      <c r="C156" s="1"/>
      <c r="D156" s="1"/>
      <c r="E156" s="1"/>
      <c r="F156" s="1"/>
      <c r="G156" s="1"/>
      <c r="H156" s="1"/>
      <c r="I156" s="1"/>
      <c r="J156" s="1"/>
      <c r="K156" s="1"/>
      <c r="L156" s="1"/>
      <c r="M156" s="1"/>
      <c r="N156" s="1"/>
      <c r="O156" s="1"/>
      <c r="P156" s="1"/>
    </row>
    <row r="157" spans="1:16">
      <c r="A157" s="69"/>
      <c r="B157" s="1"/>
      <c r="C157" s="1"/>
      <c r="D157" s="1"/>
      <c r="E157" s="1"/>
      <c r="F157" s="1"/>
      <c r="G157" s="1"/>
      <c r="H157" s="1"/>
      <c r="I157" s="1"/>
      <c r="J157" s="1"/>
      <c r="K157" s="1"/>
      <c r="L157" s="1"/>
      <c r="M157" s="1"/>
      <c r="N157" s="1"/>
      <c r="O157" s="1"/>
      <c r="P157" s="1"/>
    </row>
    <row r="158" spans="1:16">
      <c r="A158" s="69"/>
      <c r="B158" s="1"/>
      <c r="C158" s="1"/>
      <c r="D158" s="1"/>
      <c r="E158" s="1"/>
      <c r="F158" s="1"/>
      <c r="G158" s="1"/>
      <c r="H158" s="1"/>
      <c r="I158" s="1"/>
      <c r="J158" s="1"/>
      <c r="K158" s="1"/>
      <c r="L158" s="1"/>
      <c r="M158" s="1"/>
      <c r="N158" s="1"/>
      <c r="O158" s="1"/>
      <c r="P158" s="1"/>
    </row>
    <row r="159" spans="1:16">
      <c r="A159" s="69"/>
      <c r="B159" s="1"/>
      <c r="C159" s="1"/>
      <c r="D159" s="1"/>
      <c r="E159" s="1"/>
      <c r="F159" s="1"/>
      <c r="G159" s="1"/>
      <c r="H159" s="1"/>
      <c r="I159" s="1"/>
      <c r="J159" s="1"/>
      <c r="K159" s="1"/>
      <c r="L159" s="1"/>
      <c r="M159" s="1"/>
      <c r="N159" s="1"/>
      <c r="O159" s="1"/>
      <c r="P159" s="1"/>
    </row>
    <row r="160" spans="1:16">
      <c r="A160" s="69"/>
      <c r="B160" s="1"/>
      <c r="C160" s="1"/>
      <c r="D160" s="1"/>
      <c r="E160" s="1"/>
      <c r="F160" s="1"/>
      <c r="G160" s="1"/>
      <c r="H160" s="1"/>
      <c r="I160" s="1"/>
      <c r="J160" s="1"/>
      <c r="K160" s="1"/>
      <c r="L160" s="1"/>
      <c r="M160" s="1"/>
      <c r="N160" s="1"/>
      <c r="O160" s="1"/>
      <c r="P160" s="1"/>
    </row>
    <row r="161" spans="1:16">
      <c r="A161" s="69"/>
      <c r="B161" s="1"/>
      <c r="C161" s="1"/>
      <c r="D161" s="1"/>
      <c r="E161" s="1"/>
      <c r="F161" s="1"/>
      <c r="G161" s="1"/>
      <c r="H161" s="1"/>
      <c r="I161" s="1"/>
      <c r="J161" s="1"/>
      <c r="K161" s="1"/>
      <c r="L161" s="1"/>
      <c r="M161" s="1"/>
      <c r="N161" s="1"/>
      <c r="O161" s="1"/>
      <c r="P161" s="1"/>
    </row>
    <row r="162" spans="1:16">
      <c r="A162" s="69"/>
      <c r="B162" s="1"/>
      <c r="C162" s="1"/>
      <c r="D162" s="1"/>
      <c r="E162" s="1"/>
      <c r="F162" s="1"/>
      <c r="G162" s="1"/>
      <c r="H162" s="1"/>
      <c r="I162" s="1"/>
      <c r="J162" s="1"/>
      <c r="K162" s="1"/>
      <c r="L162" s="1"/>
      <c r="M162" s="1"/>
      <c r="N162" s="1"/>
      <c r="O162" s="1"/>
      <c r="P162" s="1"/>
    </row>
    <row r="163" spans="1:16">
      <c r="A163" s="69"/>
      <c r="B163" s="1"/>
      <c r="C163" s="1"/>
      <c r="D163" s="1"/>
      <c r="E163" s="1"/>
      <c r="F163" s="1"/>
      <c r="G163" s="1"/>
      <c r="H163" s="1"/>
      <c r="I163" s="1"/>
      <c r="J163" s="1"/>
      <c r="K163" s="1"/>
      <c r="L163" s="1"/>
      <c r="M163" s="1"/>
      <c r="N163" s="1"/>
      <c r="O163" s="1"/>
      <c r="P163" s="1"/>
    </row>
    <row r="164" spans="1:16">
      <c r="A164" s="69"/>
      <c r="B164" s="1"/>
      <c r="C164" s="1"/>
      <c r="D164" s="1"/>
      <c r="E164" s="1"/>
      <c r="F164" s="1"/>
      <c r="G164" s="1"/>
      <c r="H164" s="1"/>
      <c r="I164" s="1"/>
      <c r="J164" s="1"/>
      <c r="K164" s="1"/>
      <c r="L164" s="1"/>
      <c r="M164" s="1"/>
      <c r="N164" s="1"/>
      <c r="O164" s="1"/>
      <c r="P164" s="1"/>
    </row>
    <row r="165" spans="1:16">
      <c r="A165" s="69"/>
      <c r="B165" s="1"/>
      <c r="C165" s="1"/>
      <c r="D165" s="1"/>
      <c r="E165" s="1"/>
      <c r="F165" s="1"/>
      <c r="G165" s="1"/>
      <c r="H165" s="1"/>
      <c r="I165" s="1"/>
      <c r="J165" s="1"/>
      <c r="K165" s="1"/>
      <c r="L165" s="1"/>
      <c r="M165" s="1"/>
      <c r="N165" s="1"/>
      <c r="O165" s="1"/>
      <c r="P165" s="1"/>
    </row>
    <row r="166" spans="1:16">
      <c r="A166" s="69"/>
      <c r="B166" s="1"/>
      <c r="C166" s="1"/>
      <c r="D166" s="1"/>
      <c r="E166" s="1"/>
      <c r="F166" s="1"/>
      <c r="G166" s="1"/>
      <c r="H166" s="1"/>
      <c r="I166" s="1"/>
      <c r="J166" s="1"/>
      <c r="K166" s="1"/>
      <c r="L166" s="1"/>
      <c r="M166" s="1"/>
      <c r="N166" s="1"/>
      <c r="O166" s="1"/>
      <c r="P166" s="1"/>
    </row>
    <row r="167" spans="1:16">
      <c r="A167" s="69"/>
      <c r="B167" s="1"/>
      <c r="C167" s="1"/>
      <c r="D167" s="1"/>
      <c r="E167" s="1"/>
      <c r="F167" s="1"/>
      <c r="G167" s="1"/>
      <c r="H167" s="1"/>
      <c r="I167" s="1"/>
      <c r="J167" s="1"/>
      <c r="K167" s="1"/>
      <c r="L167" s="1"/>
      <c r="M167" s="1"/>
      <c r="N167" s="1"/>
      <c r="O167" s="1"/>
      <c r="P167" s="1"/>
    </row>
    <row r="168" spans="1:16">
      <c r="A168" s="69"/>
      <c r="B168" s="1"/>
      <c r="C168" s="1"/>
      <c r="D168" s="1"/>
      <c r="E168" s="1"/>
      <c r="F168" s="1"/>
      <c r="G168" s="1"/>
      <c r="H168" s="1"/>
      <c r="I168" s="1"/>
      <c r="J168" s="1"/>
      <c r="K168" s="1"/>
      <c r="L168" s="1"/>
      <c r="M168" s="1"/>
      <c r="N168" s="1"/>
      <c r="O168" s="1"/>
      <c r="P168" s="1"/>
    </row>
    <row r="169" spans="1:16">
      <c r="A169" s="69"/>
      <c r="B169" s="1"/>
      <c r="C169" s="1"/>
      <c r="D169" s="1"/>
      <c r="E169" s="1"/>
      <c r="F169" s="1"/>
      <c r="G169" s="1"/>
      <c r="H169" s="1"/>
      <c r="I169" s="1"/>
      <c r="J169" s="1"/>
      <c r="K169" s="1"/>
      <c r="L169" s="1"/>
      <c r="M169" s="1"/>
      <c r="N169" s="1"/>
      <c r="O169" s="1"/>
      <c r="P169" s="1"/>
    </row>
    <row r="170" spans="1:16">
      <c r="A170" s="69"/>
      <c r="B170" s="1"/>
      <c r="C170" s="1"/>
      <c r="D170" s="1"/>
      <c r="E170" s="1"/>
      <c r="F170" s="1"/>
      <c r="G170" s="1"/>
      <c r="H170" s="1"/>
      <c r="I170" s="1"/>
      <c r="J170" s="1"/>
      <c r="K170" s="1"/>
      <c r="L170" s="1"/>
      <c r="M170" s="1"/>
      <c r="N170" s="1"/>
      <c r="O170" s="1"/>
      <c r="P170" s="1"/>
    </row>
    <row r="171" spans="1:16">
      <c r="A171" s="69"/>
      <c r="B171" s="1"/>
      <c r="C171" s="1"/>
      <c r="D171" s="1"/>
      <c r="E171" s="1"/>
      <c r="F171" s="1"/>
      <c r="G171" s="1"/>
      <c r="H171" s="1"/>
      <c r="I171" s="1"/>
      <c r="J171" s="1"/>
      <c r="K171" s="1"/>
      <c r="L171" s="1"/>
      <c r="M171" s="1"/>
      <c r="N171" s="1"/>
      <c r="O171" s="1"/>
      <c r="P171" s="1"/>
    </row>
    <row r="172" spans="1:16">
      <c r="A172" s="69"/>
      <c r="B172" s="1"/>
      <c r="C172" s="1"/>
      <c r="D172" s="1"/>
      <c r="E172" s="1"/>
      <c r="F172" s="1"/>
      <c r="G172" s="1"/>
      <c r="H172" s="1"/>
      <c r="I172" s="1"/>
      <c r="J172" s="1"/>
      <c r="K172" s="1"/>
      <c r="L172" s="1"/>
      <c r="M172" s="1"/>
      <c r="N172" s="1"/>
      <c r="O172" s="1"/>
      <c r="P172" s="1"/>
    </row>
    <row r="173" spans="1:16">
      <c r="A173" s="69"/>
      <c r="B173" s="1"/>
      <c r="C173" s="1"/>
      <c r="D173" s="1"/>
      <c r="E173" s="1"/>
      <c r="F173" s="1"/>
      <c r="G173" s="1"/>
      <c r="H173" s="1"/>
      <c r="I173" s="1"/>
      <c r="J173" s="1"/>
      <c r="K173" s="1"/>
      <c r="L173" s="1"/>
      <c r="M173" s="1"/>
      <c r="N173" s="1"/>
      <c r="O173" s="1"/>
      <c r="P173" s="1"/>
    </row>
    <row r="174" spans="1:16">
      <c r="A174" s="69"/>
      <c r="B174" s="1"/>
      <c r="C174" s="1"/>
      <c r="D174" s="1"/>
      <c r="E174" s="1"/>
      <c r="F174" s="1"/>
      <c r="G174" s="1"/>
      <c r="H174" s="1"/>
      <c r="I174" s="1"/>
      <c r="J174" s="1"/>
      <c r="K174" s="1"/>
      <c r="L174" s="1"/>
      <c r="M174" s="1"/>
      <c r="N174" s="1"/>
      <c r="O174" s="1"/>
      <c r="P174" s="1"/>
    </row>
    <row r="175" spans="1:16">
      <c r="A175" s="69"/>
      <c r="B175" s="1"/>
      <c r="C175" s="1"/>
      <c r="D175" s="1"/>
      <c r="E175" s="1"/>
      <c r="F175" s="1"/>
      <c r="G175" s="1"/>
      <c r="H175" s="1"/>
      <c r="I175" s="1"/>
      <c r="J175" s="1"/>
      <c r="K175" s="1"/>
      <c r="L175" s="1"/>
      <c r="M175" s="1"/>
      <c r="N175" s="1"/>
      <c r="O175" s="1"/>
      <c r="P175" s="1"/>
    </row>
    <row r="176" spans="1:16">
      <c r="A176" s="69"/>
      <c r="B176" s="1"/>
      <c r="C176" s="1"/>
      <c r="D176" s="1"/>
      <c r="E176" s="1"/>
      <c r="F176" s="1"/>
      <c r="G176" s="1"/>
      <c r="H176" s="1"/>
      <c r="I176" s="1"/>
      <c r="J176" s="1"/>
      <c r="K176" s="1"/>
      <c r="L176" s="1"/>
      <c r="M176" s="1"/>
      <c r="N176" s="1"/>
      <c r="O176" s="1"/>
      <c r="P176" s="1"/>
    </row>
    <row r="177" spans="1:16">
      <c r="A177" s="69"/>
      <c r="B177" s="1"/>
      <c r="C177" s="1"/>
      <c r="D177" s="1"/>
      <c r="E177" s="1"/>
      <c r="F177" s="1"/>
      <c r="G177" s="1"/>
      <c r="H177" s="1"/>
      <c r="I177" s="1"/>
      <c r="J177" s="1"/>
      <c r="K177" s="1"/>
      <c r="L177" s="1"/>
      <c r="M177" s="1"/>
      <c r="N177" s="1"/>
      <c r="O177" s="1"/>
      <c r="P177" s="1"/>
    </row>
    <row r="178" spans="1:16">
      <c r="A178" s="69"/>
      <c r="B178" s="1"/>
      <c r="C178" s="1"/>
      <c r="D178" s="1"/>
      <c r="E178" s="1"/>
      <c r="F178" s="1"/>
      <c r="G178" s="1"/>
      <c r="H178" s="1"/>
      <c r="I178" s="1"/>
      <c r="J178" s="1"/>
      <c r="K178" s="1"/>
      <c r="L178" s="1"/>
      <c r="M178" s="1"/>
      <c r="N178" s="1"/>
      <c r="O178" s="1"/>
      <c r="P178" s="1"/>
    </row>
    <row r="179" spans="1:16">
      <c r="A179" s="69"/>
      <c r="B179" s="1"/>
      <c r="C179" s="1"/>
      <c r="D179" s="1"/>
      <c r="E179" s="1"/>
      <c r="F179" s="1"/>
      <c r="G179" s="1"/>
      <c r="H179" s="1"/>
      <c r="I179" s="1"/>
      <c r="J179" s="1"/>
      <c r="K179" s="1"/>
      <c r="L179" s="1"/>
      <c r="M179" s="1"/>
      <c r="N179" s="1"/>
      <c r="O179" s="1"/>
      <c r="P179" s="1"/>
    </row>
    <row r="180" spans="1:16">
      <c r="A180" s="69"/>
      <c r="B180" s="1"/>
      <c r="C180" s="1"/>
      <c r="D180" s="1"/>
      <c r="E180" s="1"/>
      <c r="F180" s="1"/>
      <c r="G180" s="1"/>
      <c r="H180" s="1"/>
      <c r="I180" s="1"/>
      <c r="J180" s="1"/>
      <c r="K180" s="1"/>
      <c r="L180" s="1"/>
      <c r="M180" s="1"/>
      <c r="N180" s="1"/>
      <c r="O180" s="1"/>
      <c r="P180" s="1"/>
    </row>
    <row r="181" spans="1:16">
      <c r="A181" s="69"/>
      <c r="B181" s="1"/>
      <c r="C181" s="1"/>
      <c r="D181" s="1"/>
      <c r="E181" s="1"/>
      <c r="F181" s="1"/>
      <c r="G181" s="1"/>
      <c r="H181" s="1"/>
      <c r="I181" s="1"/>
      <c r="J181" s="1"/>
      <c r="K181" s="1"/>
      <c r="L181" s="1"/>
      <c r="M181" s="1"/>
      <c r="N181" s="1"/>
      <c r="O181" s="1"/>
      <c r="P181" s="1"/>
    </row>
    <row r="182" spans="1:16">
      <c r="A182" s="69"/>
      <c r="B182" s="1"/>
      <c r="C182" s="1"/>
      <c r="D182" s="1"/>
      <c r="E182" s="1"/>
      <c r="F182" s="1"/>
      <c r="G182" s="1"/>
      <c r="H182" s="1"/>
      <c r="I182" s="1"/>
      <c r="J182" s="1"/>
      <c r="K182" s="1"/>
      <c r="L182" s="1"/>
      <c r="M182" s="1"/>
      <c r="N182" s="1"/>
      <c r="O182" s="1"/>
      <c r="P182" s="1"/>
    </row>
    <row r="183" spans="1:16">
      <c r="A183" s="69"/>
      <c r="B183" s="1"/>
      <c r="C183" s="1"/>
      <c r="D183" s="1"/>
      <c r="E183" s="1"/>
      <c r="F183" s="1"/>
      <c r="G183" s="1"/>
      <c r="H183" s="1"/>
      <c r="I183" s="1"/>
      <c r="J183" s="1"/>
      <c r="K183" s="1"/>
      <c r="L183" s="1"/>
      <c r="M183" s="1"/>
      <c r="N183" s="1"/>
      <c r="O183" s="1"/>
      <c r="P183" s="1"/>
    </row>
    <row r="184" spans="1:16">
      <c r="A184" s="69"/>
      <c r="B184" s="1"/>
      <c r="C184" s="1"/>
      <c r="D184" s="1"/>
      <c r="E184" s="1"/>
      <c r="F184" s="1"/>
      <c r="G184" s="1"/>
      <c r="H184" s="1"/>
      <c r="I184" s="1"/>
      <c r="J184" s="1"/>
      <c r="K184" s="1"/>
      <c r="L184" s="1"/>
      <c r="M184" s="1"/>
      <c r="N184" s="1"/>
      <c r="O184" s="1"/>
      <c r="P184" s="1"/>
    </row>
    <row r="185" spans="1:16">
      <c r="A185" s="69"/>
      <c r="B185" s="1"/>
      <c r="C185" s="1"/>
      <c r="D185" s="1"/>
      <c r="E185" s="1"/>
      <c r="F185" s="1"/>
      <c r="G185" s="1"/>
      <c r="H185" s="1"/>
      <c r="I185" s="1"/>
      <c r="J185" s="1"/>
      <c r="K185" s="1"/>
      <c r="L185" s="1"/>
      <c r="M185" s="1"/>
      <c r="N185" s="1"/>
      <c r="O185" s="1"/>
      <c r="P185" s="1"/>
    </row>
    <row r="186" spans="1:16">
      <c r="A186" s="69"/>
      <c r="B186" s="1"/>
      <c r="C186" s="1"/>
      <c r="D186" s="1"/>
      <c r="E186" s="1"/>
      <c r="F186" s="1"/>
      <c r="G186" s="1"/>
      <c r="H186" s="1"/>
      <c r="I186" s="1"/>
      <c r="J186" s="1"/>
      <c r="K186" s="1"/>
      <c r="L186" s="1"/>
      <c r="M186" s="1"/>
      <c r="N186" s="1"/>
      <c r="O186" s="1"/>
      <c r="P186" s="1"/>
    </row>
    <row r="187" spans="1:16">
      <c r="A187" s="69"/>
      <c r="B187" s="1"/>
      <c r="C187" s="1"/>
      <c r="D187" s="1"/>
      <c r="E187" s="1"/>
      <c r="F187" s="1"/>
      <c r="G187" s="1"/>
      <c r="H187" s="1"/>
      <c r="I187" s="1"/>
      <c r="J187" s="1"/>
      <c r="K187" s="1"/>
      <c r="L187" s="1"/>
      <c r="M187" s="1"/>
      <c r="N187" s="1"/>
      <c r="O187" s="1"/>
      <c r="P187" s="1"/>
    </row>
    <row r="188" spans="1:16">
      <c r="A188" s="69"/>
      <c r="B188" s="1"/>
      <c r="C188" s="1"/>
      <c r="D188" s="1"/>
      <c r="E188" s="1"/>
      <c r="F188" s="1"/>
      <c r="G188" s="1"/>
      <c r="H188" s="1"/>
      <c r="I188" s="1"/>
      <c r="J188" s="1"/>
      <c r="K188" s="1"/>
      <c r="L188" s="1"/>
      <c r="M188" s="1"/>
      <c r="N188" s="1"/>
      <c r="O188" s="1"/>
      <c r="P188" s="1"/>
    </row>
    <row r="189" spans="1:16">
      <c r="A189" s="69"/>
      <c r="B189" s="1"/>
      <c r="C189" s="1"/>
      <c r="D189" s="1"/>
      <c r="E189" s="1"/>
      <c r="F189" s="1"/>
      <c r="G189" s="1"/>
      <c r="H189" s="1"/>
      <c r="I189" s="1"/>
      <c r="J189" s="1"/>
      <c r="K189" s="1"/>
      <c r="L189" s="1"/>
      <c r="M189" s="1"/>
      <c r="N189" s="1"/>
      <c r="O189" s="1"/>
      <c r="P189" s="1"/>
    </row>
    <row r="190" spans="1:16">
      <c r="A190" s="69"/>
      <c r="B190" s="1"/>
      <c r="C190" s="1"/>
      <c r="D190" s="1"/>
      <c r="E190" s="1"/>
      <c r="F190" s="1"/>
      <c r="G190" s="1"/>
      <c r="H190" s="1"/>
      <c r="I190" s="1"/>
      <c r="J190" s="1"/>
      <c r="K190" s="1"/>
      <c r="L190" s="1"/>
      <c r="M190" s="1"/>
      <c r="N190" s="1"/>
      <c r="O190" s="1"/>
      <c r="P190" s="1"/>
    </row>
    <row r="191" spans="1:16">
      <c r="A191" s="69"/>
      <c r="B191" s="1"/>
      <c r="C191" s="1"/>
      <c r="D191" s="1"/>
      <c r="E191" s="1"/>
      <c r="F191" s="1"/>
      <c r="G191" s="1"/>
      <c r="H191" s="1"/>
      <c r="I191" s="1"/>
      <c r="J191" s="1"/>
      <c r="K191" s="1"/>
      <c r="L191" s="1"/>
      <c r="M191" s="1"/>
      <c r="N191" s="1"/>
      <c r="O191" s="1"/>
      <c r="P191" s="1"/>
    </row>
    <row r="192" spans="1:16">
      <c r="A192" s="69"/>
      <c r="B192" s="1"/>
      <c r="C192" s="1"/>
      <c r="D192" s="1"/>
      <c r="E192" s="1"/>
      <c r="F192" s="1"/>
      <c r="G192" s="1"/>
      <c r="H192" s="1"/>
      <c r="I192" s="1"/>
      <c r="J192" s="1"/>
      <c r="K192" s="1"/>
      <c r="L192" s="1"/>
      <c r="M192" s="1"/>
      <c r="N192" s="1"/>
      <c r="O192" s="1"/>
      <c r="P192" s="1"/>
    </row>
    <row r="193" spans="1:16">
      <c r="A193" s="69"/>
      <c r="B193" s="1"/>
      <c r="C193" s="1"/>
      <c r="D193" s="1"/>
      <c r="E193" s="1"/>
      <c r="F193" s="1"/>
      <c r="G193" s="1"/>
      <c r="H193" s="1"/>
      <c r="I193" s="1"/>
      <c r="J193" s="1"/>
      <c r="K193" s="1"/>
      <c r="L193" s="1"/>
      <c r="M193" s="1"/>
      <c r="N193" s="1"/>
      <c r="O193" s="1"/>
      <c r="P193" s="1"/>
    </row>
    <row r="194" spans="1:16">
      <c r="A194" s="69"/>
      <c r="B194" s="1"/>
      <c r="C194" s="1"/>
      <c r="D194" s="1"/>
      <c r="E194" s="1"/>
      <c r="F194" s="1"/>
      <c r="G194" s="1"/>
      <c r="H194" s="1"/>
      <c r="I194" s="1"/>
      <c r="J194" s="1"/>
      <c r="K194" s="1"/>
      <c r="L194" s="1"/>
      <c r="M194" s="1"/>
      <c r="N194" s="1"/>
      <c r="O194" s="1"/>
      <c r="P194" s="1"/>
    </row>
    <row r="195" spans="1:16">
      <c r="A195" s="69"/>
      <c r="B195" s="1"/>
      <c r="C195" s="1"/>
      <c r="D195" s="1"/>
      <c r="E195" s="1"/>
      <c r="F195" s="1"/>
      <c r="G195" s="1"/>
      <c r="H195" s="1"/>
      <c r="I195" s="1"/>
      <c r="J195" s="1"/>
      <c r="K195" s="1"/>
      <c r="L195" s="1"/>
      <c r="M195" s="1"/>
      <c r="N195" s="1"/>
      <c r="O195" s="1"/>
      <c r="P195" s="1"/>
    </row>
    <row r="196" spans="1:16">
      <c r="A196" s="69"/>
      <c r="B196" s="1"/>
      <c r="C196" s="1"/>
      <c r="D196" s="1"/>
      <c r="E196" s="1"/>
      <c r="F196" s="1"/>
      <c r="G196" s="1"/>
      <c r="H196" s="1"/>
      <c r="I196" s="1"/>
      <c r="J196" s="1"/>
      <c r="K196" s="1"/>
      <c r="L196" s="1"/>
      <c r="M196" s="1"/>
      <c r="N196" s="1"/>
      <c r="O196" s="1"/>
      <c r="P196" s="1"/>
    </row>
    <row r="197" spans="1:16">
      <c r="A197" s="69"/>
      <c r="B197" s="1"/>
      <c r="C197" s="1"/>
      <c r="D197" s="1"/>
      <c r="E197" s="1"/>
      <c r="F197" s="1"/>
      <c r="G197" s="1"/>
      <c r="H197" s="1"/>
      <c r="I197" s="1"/>
      <c r="J197" s="1"/>
      <c r="K197" s="1"/>
      <c r="L197" s="1"/>
      <c r="M197" s="1"/>
      <c r="N197" s="1"/>
      <c r="O197" s="1"/>
      <c r="P197" s="1"/>
    </row>
    <row r="198" spans="1:16">
      <c r="A198" s="69"/>
      <c r="B198" s="1"/>
      <c r="C198" s="1"/>
      <c r="D198" s="1"/>
      <c r="E198" s="1"/>
      <c r="F198" s="1"/>
      <c r="G198" s="1"/>
      <c r="H198" s="1"/>
      <c r="I198" s="1"/>
      <c r="J198" s="1"/>
      <c r="K198" s="1"/>
      <c r="L198" s="1"/>
      <c r="M198" s="1"/>
      <c r="N198" s="1"/>
      <c r="O198" s="1"/>
      <c r="P198" s="1"/>
    </row>
    <row r="199" spans="1:16">
      <c r="A199" s="69"/>
      <c r="B199" s="1"/>
      <c r="C199" s="1"/>
      <c r="D199" s="1"/>
      <c r="E199" s="1"/>
      <c r="F199" s="1"/>
      <c r="G199" s="1"/>
      <c r="H199" s="1"/>
      <c r="I199" s="1"/>
      <c r="J199" s="1"/>
      <c r="K199" s="1"/>
      <c r="L199" s="1"/>
      <c r="M199" s="1"/>
      <c r="N199" s="1"/>
      <c r="O199" s="1"/>
      <c r="P199" s="1"/>
    </row>
    <row r="200" spans="1:16">
      <c r="A200" s="69"/>
      <c r="B200" s="1"/>
      <c r="C200" s="1"/>
      <c r="D200" s="1"/>
      <c r="E200" s="1"/>
      <c r="F200" s="1"/>
      <c r="G200" s="1"/>
      <c r="H200" s="1"/>
      <c r="I200" s="1"/>
      <c r="J200" s="1"/>
      <c r="K200" s="1"/>
      <c r="L200" s="1"/>
      <c r="M200" s="1"/>
      <c r="N200" s="1"/>
      <c r="O200" s="1"/>
      <c r="P200" s="1"/>
    </row>
    <row r="201" spans="1:16">
      <c r="A201" s="69"/>
      <c r="B201" s="1"/>
      <c r="C201" s="1"/>
      <c r="D201" s="1"/>
      <c r="E201" s="1"/>
      <c r="F201" s="1"/>
      <c r="G201" s="1"/>
      <c r="H201" s="1"/>
      <c r="I201" s="1"/>
      <c r="J201" s="1"/>
      <c r="K201" s="1"/>
      <c r="L201" s="1"/>
      <c r="M201" s="1"/>
      <c r="N201" s="1"/>
      <c r="O201" s="1"/>
      <c r="P201" s="1"/>
    </row>
    <row r="202" spans="1:16">
      <c r="A202" s="69"/>
      <c r="B202" s="70" t="s">
        <v>49</v>
      </c>
      <c r="C202" s="1"/>
      <c r="D202" s="1"/>
      <c r="E202" s="1"/>
      <c r="F202" s="1"/>
      <c r="G202" s="1"/>
      <c r="H202" s="1"/>
      <c r="I202" s="1"/>
      <c r="J202" s="1"/>
      <c r="K202" s="1"/>
      <c r="L202" s="1"/>
      <c r="M202" s="1"/>
      <c r="N202" s="1"/>
      <c r="O202" s="1"/>
      <c r="P202" s="1"/>
    </row>
    <row r="203" spans="1:16">
      <c r="A203" s="69"/>
      <c r="B203" s="1"/>
      <c r="C203" s="1"/>
      <c r="D203" s="1"/>
      <c r="E203" s="1"/>
      <c r="F203" s="1"/>
      <c r="G203" s="1"/>
      <c r="H203" s="1"/>
      <c r="I203" s="1"/>
      <c r="J203" s="1"/>
      <c r="K203" s="1"/>
      <c r="L203" s="1"/>
      <c r="M203" s="1"/>
      <c r="N203" s="1"/>
      <c r="O203" s="1"/>
      <c r="P203" s="1"/>
    </row>
    <row r="204" spans="1:16">
      <c r="A204" s="69"/>
      <c r="B204" s="1"/>
      <c r="C204" s="1"/>
      <c r="D204" s="1"/>
      <c r="E204" s="1"/>
      <c r="F204" s="1"/>
      <c r="G204" s="1"/>
      <c r="H204" s="1"/>
      <c r="I204" s="1"/>
      <c r="J204" s="1"/>
      <c r="K204" s="1"/>
      <c r="L204" s="1"/>
      <c r="M204" s="1"/>
      <c r="N204" s="1"/>
      <c r="O204" s="1"/>
      <c r="P204" s="1"/>
    </row>
    <row r="205" spans="1:16">
      <c r="A205" s="69"/>
      <c r="B205" s="1"/>
      <c r="C205" s="1"/>
      <c r="D205" s="1"/>
      <c r="E205" s="1"/>
      <c r="F205" s="1"/>
      <c r="G205" s="1"/>
      <c r="H205" s="1"/>
      <c r="I205" s="1"/>
      <c r="J205" s="1"/>
      <c r="K205" s="1"/>
      <c r="L205" s="1"/>
      <c r="M205" s="1"/>
      <c r="N205" s="1"/>
      <c r="O205" s="1"/>
      <c r="P205" s="1"/>
    </row>
    <row r="206" spans="1:16">
      <c r="A206" s="69"/>
      <c r="B206" s="1"/>
      <c r="C206" s="1"/>
      <c r="D206" s="1"/>
      <c r="E206" s="1"/>
      <c r="F206" s="1"/>
      <c r="G206" s="1"/>
      <c r="H206" s="1"/>
      <c r="I206" s="1"/>
      <c r="J206" s="1"/>
      <c r="K206" s="1"/>
      <c r="L206" s="1"/>
      <c r="M206" s="1"/>
      <c r="N206" s="1"/>
      <c r="O206" s="1"/>
      <c r="P206" s="1"/>
    </row>
    <row r="207" spans="1:16">
      <c r="A207" s="69"/>
      <c r="B207" s="1"/>
      <c r="C207" s="1"/>
      <c r="D207" s="1"/>
      <c r="E207" s="1"/>
      <c r="F207" s="1"/>
      <c r="G207" s="1"/>
      <c r="H207" s="1"/>
      <c r="I207" s="1"/>
      <c r="J207" s="1"/>
      <c r="K207" s="1"/>
      <c r="L207" s="1"/>
      <c r="M207" s="1"/>
      <c r="N207" s="1"/>
      <c r="O207" s="1"/>
      <c r="P207" s="1"/>
    </row>
    <row r="208" spans="1:16">
      <c r="A208" s="69"/>
      <c r="B208" s="1"/>
      <c r="C208" s="1"/>
      <c r="D208" s="1"/>
      <c r="E208" s="1"/>
      <c r="F208" s="1"/>
      <c r="G208" s="1"/>
      <c r="H208" s="1"/>
      <c r="I208" s="1"/>
      <c r="J208" s="1"/>
      <c r="K208" s="1"/>
      <c r="L208" s="1"/>
      <c r="M208" s="1"/>
      <c r="N208" s="1"/>
      <c r="O208" s="1"/>
      <c r="P208" s="1"/>
    </row>
    <row r="209" spans="1:16">
      <c r="A209" s="69"/>
      <c r="B209" s="1"/>
      <c r="C209" s="1"/>
      <c r="D209" s="1"/>
      <c r="E209" s="1"/>
      <c r="F209" s="1"/>
      <c r="G209" s="1"/>
      <c r="H209" s="1"/>
      <c r="I209" s="1"/>
      <c r="J209" s="1"/>
      <c r="K209" s="1"/>
      <c r="L209" s="1"/>
      <c r="M209" s="1"/>
      <c r="N209" s="1"/>
      <c r="O209" s="1"/>
      <c r="P209" s="1"/>
    </row>
    <row r="210" spans="1:16">
      <c r="A210" s="69"/>
      <c r="B210" s="1"/>
      <c r="C210" s="1"/>
      <c r="D210" s="1"/>
      <c r="E210" s="1"/>
      <c r="F210" s="1"/>
      <c r="G210" s="1"/>
      <c r="H210" s="1"/>
      <c r="I210" s="1"/>
      <c r="J210" s="1"/>
      <c r="K210" s="1"/>
      <c r="L210" s="1"/>
      <c r="M210" s="1"/>
      <c r="N210" s="1"/>
      <c r="O210" s="1"/>
      <c r="P210" s="1"/>
    </row>
    <row r="211" spans="1:16">
      <c r="A211" s="69"/>
      <c r="B211" s="1"/>
      <c r="C211" s="1"/>
      <c r="D211" s="1"/>
      <c r="E211" s="1"/>
      <c r="F211" s="1"/>
      <c r="G211" s="1"/>
      <c r="H211" s="1"/>
      <c r="I211" s="1"/>
      <c r="J211" s="1"/>
      <c r="K211" s="1"/>
      <c r="L211" s="1"/>
      <c r="M211" s="1"/>
      <c r="N211" s="1"/>
      <c r="O211" s="1"/>
      <c r="P211" s="1"/>
    </row>
    <row r="212" spans="1:16">
      <c r="A212" s="69"/>
      <c r="B212" s="1"/>
      <c r="C212" s="1"/>
      <c r="D212" s="1"/>
      <c r="E212" s="1"/>
      <c r="F212" s="1"/>
      <c r="G212" s="1"/>
      <c r="H212" s="1"/>
      <c r="I212" s="1"/>
      <c r="J212" s="1"/>
      <c r="K212" s="1"/>
      <c r="L212" s="1"/>
      <c r="M212" s="1"/>
      <c r="N212" s="1"/>
      <c r="O212" s="1"/>
      <c r="P212" s="1"/>
    </row>
    <row r="213" spans="1:16">
      <c r="A213" s="69"/>
      <c r="B213" s="1"/>
      <c r="C213" s="1"/>
      <c r="D213" s="1"/>
      <c r="E213" s="1"/>
      <c r="F213" s="1"/>
      <c r="G213" s="1"/>
      <c r="H213" s="1"/>
      <c r="I213" s="1"/>
      <c r="J213" s="1"/>
      <c r="K213" s="1"/>
      <c r="L213" s="1"/>
      <c r="M213" s="1"/>
      <c r="N213" s="1"/>
      <c r="O213" s="1"/>
      <c r="P213" s="1"/>
    </row>
    <row r="214" spans="1:16">
      <c r="A214" s="69"/>
      <c r="B214" s="1"/>
      <c r="C214" s="1"/>
      <c r="D214" s="1"/>
      <c r="E214" s="1"/>
      <c r="F214" s="1"/>
      <c r="G214" s="1"/>
      <c r="H214" s="1"/>
      <c r="I214" s="1"/>
      <c r="J214" s="1"/>
      <c r="K214" s="1"/>
      <c r="L214" s="1"/>
      <c r="M214" s="1"/>
      <c r="N214" s="1"/>
      <c r="O214" s="1"/>
      <c r="P214" s="1"/>
    </row>
    <row r="215" spans="1:16">
      <c r="A215" s="69"/>
      <c r="B215" s="1"/>
      <c r="C215" s="1"/>
      <c r="D215" s="1"/>
      <c r="E215" s="1"/>
      <c r="F215" s="1"/>
      <c r="G215" s="1"/>
      <c r="H215" s="1"/>
      <c r="I215" s="1"/>
      <c r="J215" s="1"/>
      <c r="K215" s="1"/>
      <c r="L215" s="1"/>
      <c r="M215" s="1"/>
      <c r="N215" s="1"/>
      <c r="O215" s="1"/>
      <c r="P215" s="1"/>
    </row>
    <row r="216" spans="1:16">
      <c r="A216" s="69"/>
      <c r="B216" s="1"/>
      <c r="C216" s="1"/>
      <c r="D216" s="1"/>
      <c r="E216" s="1"/>
      <c r="F216" s="1"/>
      <c r="G216" s="1"/>
      <c r="H216" s="1"/>
      <c r="I216" s="1"/>
      <c r="J216" s="1"/>
      <c r="K216" s="1"/>
      <c r="L216" s="1"/>
      <c r="M216" s="1"/>
      <c r="N216" s="1"/>
      <c r="O216" s="1"/>
      <c r="P216" s="1"/>
    </row>
    <row r="217" spans="1:16">
      <c r="A217" s="69"/>
      <c r="B217" s="1"/>
      <c r="C217" s="1"/>
      <c r="D217" s="1"/>
      <c r="E217" s="1"/>
      <c r="F217" s="1"/>
      <c r="G217" s="1"/>
      <c r="H217" s="1"/>
      <c r="I217" s="1"/>
      <c r="J217" s="1"/>
      <c r="K217" s="1"/>
      <c r="L217" s="1"/>
      <c r="M217" s="1"/>
      <c r="N217" s="1"/>
      <c r="O217" s="1"/>
      <c r="P217" s="1"/>
    </row>
    <row r="218" spans="1:16">
      <c r="A218" s="69"/>
      <c r="B218" s="1"/>
      <c r="C218" s="1"/>
      <c r="D218" s="1"/>
      <c r="E218" s="1"/>
      <c r="F218" s="1"/>
      <c r="G218" s="1"/>
      <c r="H218" s="1"/>
      <c r="I218" s="1"/>
      <c r="J218" s="1"/>
      <c r="K218" s="1"/>
      <c r="L218" s="1"/>
      <c r="M218" s="1"/>
      <c r="N218" s="1"/>
      <c r="O218" s="1"/>
      <c r="P218" s="1"/>
    </row>
    <row r="219" spans="1:16">
      <c r="A219" s="69"/>
      <c r="B219" s="1"/>
      <c r="C219" s="1"/>
      <c r="D219" s="1"/>
      <c r="E219" s="1"/>
      <c r="F219" s="1"/>
      <c r="G219" s="1"/>
      <c r="H219" s="1"/>
      <c r="I219" s="1"/>
      <c r="J219" s="1"/>
      <c r="K219" s="1"/>
      <c r="L219" s="1"/>
      <c r="M219" s="1"/>
      <c r="N219" s="1"/>
      <c r="O219" s="1"/>
      <c r="P219" s="1"/>
    </row>
    <row r="220" spans="1:16">
      <c r="A220" s="69"/>
      <c r="B220" s="1"/>
      <c r="C220" s="1"/>
      <c r="D220" s="1"/>
      <c r="E220" s="1"/>
      <c r="F220" s="1"/>
      <c r="G220" s="1"/>
      <c r="H220" s="1"/>
      <c r="I220" s="1"/>
      <c r="J220" s="1"/>
      <c r="K220" s="1"/>
      <c r="L220" s="1"/>
      <c r="M220" s="1"/>
      <c r="N220" s="1"/>
      <c r="O220" s="1"/>
      <c r="P220" s="1"/>
    </row>
    <row r="221" spans="1:16">
      <c r="A221" s="69"/>
      <c r="B221" s="1"/>
      <c r="C221" s="1"/>
      <c r="D221" s="1"/>
      <c r="E221" s="1"/>
      <c r="F221" s="1"/>
      <c r="G221" s="1"/>
      <c r="H221" s="1"/>
      <c r="I221" s="1"/>
      <c r="J221" s="1"/>
      <c r="K221" s="1"/>
      <c r="L221" s="1"/>
      <c r="M221" s="1"/>
      <c r="N221" s="1"/>
      <c r="O221" s="1"/>
      <c r="P221" s="1"/>
    </row>
    <row r="222" spans="1:16">
      <c r="A222" s="69"/>
      <c r="B222" s="1"/>
      <c r="C222" s="1"/>
      <c r="D222" s="1"/>
      <c r="E222" s="1"/>
      <c r="F222" s="1"/>
      <c r="G222" s="1"/>
      <c r="H222" s="1"/>
      <c r="I222" s="1"/>
      <c r="J222" s="1"/>
      <c r="K222" s="1"/>
      <c r="L222" s="1"/>
      <c r="M222" s="1"/>
      <c r="N222" s="1"/>
      <c r="O222" s="1"/>
      <c r="P222" s="1"/>
    </row>
    <row r="223" spans="1:16">
      <c r="A223" s="69"/>
      <c r="B223" s="1"/>
      <c r="C223" s="1"/>
      <c r="D223" s="1"/>
      <c r="E223" s="1"/>
      <c r="F223" s="1"/>
      <c r="G223" s="1"/>
      <c r="H223" s="1"/>
      <c r="I223" s="1"/>
      <c r="J223" s="1"/>
      <c r="K223" s="1"/>
      <c r="L223" s="1"/>
      <c r="M223" s="1"/>
      <c r="N223" s="1"/>
      <c r="O223" s="1"/>
      <c r="P223" s="1"/>
    </row>
    <row r="224" spans="1:16">
      <c r="A224" s="69"/>
      <c r="B224" s="1"/>
      <c r="C224" s="1"/>
      <c r="D224" s="1"/>
      <c r="E224" s="1"/>
      <c r="F224" s="1"/>
      <c r="G224" s="1"/>
      <c r="H224" s="1"/>
      <c r="I224" s="1"/>
      <c r="J224" s="1"/>
      <c r="K224" s="1"/>
      <c r="L224" s="1"/>
      <c r="M224" s="1"/>
      <c r="N224" s="1"/>
      <c r="O224" s="1"/>
      <c r="P224" s="1"/>
    </row>
    <row r="225" spans="1:16">
      <c r="A225" s="69"/>
      <c r="B225" s="1"/>
      <c r="C225" s="1"/>
      <c r="D225" s="1"/>
      <c r="E225" s="1"/>
      <c r="F225" s="1"/>
      <c r="G225" s="1"/>
      <c r="H225" s="1"/>
      <c r="I225" s="1"/>
      <c r="J225" s="1"/>
      <c r="K225" s="1"/>
      <c r="L225" s="1"/>
      <c r="M225" s="1"/>
      <c r="N225" s="1"/>
      <c r="O225" s="1"/>
      <c r="P225" s="1"/>
    </row>
    <row r="226" spans="1:16">
      <c r="A226" s="69"/>
      <c r="B226" s="1"/>
      <c r="C226" s="1"/>
      <c r="D226" s="1"/>
      <c r="E226" s="1"/>
      <c r="F226" s="1"/>
      <c r="G226" s="1"/>
      <c r="H226" s="1"/>
      <c r="I226" s="1"/>
      <c r="J226" s="1"/>
      <c r="K226" s="1"/>
      <c r="L226" s="1"/>
      <c r="M226" s="1"/>
      <c r="N226" s="1"/>
      <c r="O226" s="1"/>
      <c r="P226" s="1"/>
    </row>
    <row r="227" spans="1:16">
      <c r="A227" s="69"/>
      <c r="B227" s="1"/>
      <c r="C227" s="1"/>
      <c r="D227" s="1"/>
      <c r="E227" s="1"/>
      <c r="F227" s="1"/>
      <c r="G227" s="1"/>
      <c r="H227" s="1"/>
      <c r="I227" s="1"/>
      <c r="J227" s="1"/>
      <c r="K227" s="1"/>
      <c r="L227" s="1"/>
      <c r="M227" s="1"/>
      <c r="N227" s="1"/>
      <c r="O227" s="1"/>
      <c r="P227" s="1"/>
    </row>
    <row r="228" spans="1:16">
      <c r="A228" s="69"/>
      <c r="B228" s="1"/>
      <c r="C228" s="1"/>
      <c r="D228" s="1"/>
      <c r="E228" s="1"/>
      <c r="F228" s="1"/>
      <c r="G228" s="1"/>
      <c r="H228" s="1"/>
      <c r="I228" s="1"/>
      <c r="J228" s="1"/>
      <c r="K228" s="1"/>
      <c r="L228" s="1"/>
      <c r="M228" s="1"/>
      <c r="N228" s="1"/>
      <c r="O228" s="1"/>
      <c r="P228" s="1"/>
    </row>
    <row r="229" spans="1:16">
      <c r="A229" s="69"/>
      <c r="B229" s="1"/>
      <c r="C229" s="1"/>
      <c r="D229" s="1"/>
      <c r="E229" s="1"/>
      <c r="F229" s="1"/>
      <c r="G229" s="1"/>
      <c r="H229" s="1"/>
      <c r="I229" s="1"/>
      <c r="J229" s="1"/>
      <c r="K229" s="1"/>
      <c r="L229" s="1"/>
      <c r="M229" s="1"/>
      <c r="N229" s="1"/>
      <c r="O229" s="1"/>
      <c r="P229" s="1"/>
    </row>
    <row r="230" spans="1:16">
      <c r="A230" s="69"/>
      <c r="B230" s="1"/>
      <c r="C230" s="1"/>
      <c r="D230" s="1"/>
      <c r="E230" s="1"/>
      <c r="F230" s="1"/>
      <c r="G230" s="1"/>
      <c r="H230" s="1"/>
      <c r="I230" s="1"/>
      <c r="J230" s="1"/>
      <c r="K230" s="1"/>
      <c r="L230" s="1"/>
      <c r="M230" s="1"/>
      <c r="N230" s="1"/>
      <c r="O230" s="1"/>
      <c r="P230" s="1"/>
    </row>
    <row r="231" spans="1:16">
      <c r="A231" s="69"/>
      <c r="B231" s="1"/>
      <c r="C231" s="1"/>
      <c r="D231" s="1"/>
      <c r="E231" s="1"/>
      <c r="F231" s="1"/>
      <c r="G231" s="1"/>
      <c r="H231" s="1"/>
      <c r="I231" s="1"/>
      <c r="J231" s="1"/>
      <c r="K231" s="1"/>
      <c r="L231" s="1"/>
      <c r="M231" s="1"/>
      <c r="N231" s="1"/>
      <c r="O231" s="1"/>
      <c r="P231" s="1"/>
    </row>
    <row r="232" spans="1:16">
      <c r="A232" s="69"/>
      <c r="B232" s="1"/>
      <c r="C232" s="1"/>
      <c r="D232" s="1"/>
      <c r="E232" s="1"/>
      <c r="F232" s="1"/>
      <c r="G232" s="1"/>
      <c r="H232" s="1"/>
      <c r="I232" s="1"/>
      <c r="J232" s="1"/>
      <c r="K232" s="1"/>
      <c r="L232" s="1"/>
      <c r="M232" s="1"/>
      <c r="N232" s="1"/>
      <c r="O232" s="1"/>
      <c r="P232" s="1"/>
    </row>
    <row r="233" spans="1:16">
      <c r="A233" s="69"/>
      <c r="B233" s="1"/>
      <c r="C233" s="1"/>
      <c r="D233" s="1"/>
      <c r="E233" s="1"/>
      <c r="F233" s="1"/>
      <c r="G233" s="1"/>
      <c r="H233" s="1"/>
      <c r="I233" s="1"/>
      <c r="J233" s="1"/>
      <c r="K233" s="1"/>
      <c r="L233" s="1"/>
      <c r="M233" s="1"/>
      <c r="N233" s="1"/>
      <c r="O233" s="1"/>
      <c r="P233" s="1"/>
    </row>
    <row r="234" spans="1:16">
      <c r="A234" s="69"/>
      <c r="B234" s="1"/>
      <c r="C234" s="1"/>
      <c r="D234" s="1"/>
      <c r="E234" s="1"/>
      <c r="F234" s="1"/>
      <c r="G234" s="1"/>
      <c r="H234" s="1"/>
      <c r="I234" s="1"/>
      <c r="J234" s="1"/>
      <c r="K234" s="1"/>
      <c r="L234" s="1"/>
      <c r="M234" s="1"/>
      <c r="N234" s="1"/>
      <c r="O234" s="1"/>
      <c r="P234" s="1"/>
    </row>
    <row r="235" spans="1:16">
      <c r="A235" s="69"/>
      <c r="B235" s="1"/>
      <c r="C235" s="1"/>
      <c r="D235" s="1"/>
      <c r="E235" s="1"/>
      <c r="F235" s="1"/>
      <c r="G235" s="1"/>
      <c r="H235" s="1"/>
      <c r="I235" s="1"/>
      <c r="J235" s="1"/>
      <c r="K235" s="1"/>
      <c r="L235" s="1"/>
      <c r="M235" s="1"/>
      <c r="N235" s="1"/>
      <c r="O235" s="1"/>
      <c r="P235" s="1"/>
    </row>
    <row r="236" spans="1:16">
      <c r="A236" s="69"/>
      <c r="B236" s="1"/>
      <c r="C236" s="1"/>
      <c r="D236" s="1"/>
      <c r="E236" s="1"/>
      <c r="F236" s="1"/>
      <c r="G236" s="1"/>
      <c r="H236" s="1"/>
      <c r="I236" s="1"/>
      <c r="J236" s="1"/>
      <c r="K236" s="1"/>
      <c r="L236" s="1"/>
      <c r="M236" s="1"/>
      <c r="N236" s="1"/>
      <c r="O236" s="1"/>
      <c r="P236" s="1"/>
    </row>
    <row r="237" spans="1:16">
      <c r="A237" s="69"/>
      <c r="B237" s="1"/>
      <c r="C237" s="1"/>
      <c r="D237" s="1"/>
      <c r="E237" s="1"/>
      <c r="F237" s="1"/>
      <c r="G237" s="1"/>
      <c r="H237" s="1"/>
      <c r="I237" s="1"/>
      <c r="J237" s="1"/>
      <c r="K237" s="1"/>
      <c r="L237" s="1"/>
      <c r="M237" s="1"/>
      <c r="N237" s="1"/>
      <c r="O237" s="1"/>
      <c r="P237" s="1"/>
    </row>
    <row r="238" spans="1:16">
      <c r="A238" s="69"/>
      <c r="B238" s="1"/>
      <c r="C238" s="1"/>
      <c r="D238" s="1"/>
      <c r="E238" s="1"/>
      <c r="F238" s="1"/>
      <c r="G238" s="1"/>
      <c r="H238" s="1"/>
      <c r="I238" s="1"/>
      <c r="J238" s="1"/>
      <c r="K238" s="1"/>
      <c r="L238" s="1"/>
      <c r="M238" s="1"/>
      <c r="N238" s="1"/>
      <c r="O238" s="1"/>
      <c r="P238" s="1"/>
    </row>
    <row r="239" spans="1:16">
      <c r="A239" s="69"/>
      <c r="B239" s="1"/>
      <c r="C239" s="1"/>
      <c r="D239" s="1"/>
      <c r="E239" s="1"/>
      <c r="F239" s="1"/>
      <c r="G239" s="1"/>
      <c r="H239" s="1"/>
      <c r="I239" s="1"/>
      <c r="J239" s="1"/>
      <c r="K239" s="1"/>
      <c r="L239" s="1"/>
      <c r="M239" s="1"/>
      <c r="N239" s="1"/>
      <c r="O239" s="1"/>
      <c r="P239" s="1"/>
    </row>
    <row r="240" spans="1:16">
      <c r="A240" s="69"/>
      <c r="B240" s="1"/>
      <c r="C240" s="1"/>
      <c r="D240" s="1"/>
      <c r="E240" s="1"/>
      <c r="F240" s="1"/>
      <c r="G240" s="1"/>
      <c r="H240" s="1"/>
      <c r="I240" s="1"/>
      <c r="J240" s="1"/>
      <c r="K240" s="1"/>
      <c r="L240" s="1"/>
      <c r="M240" s="1"/>
      <c r="N240" s="1"/>
      <c r="O240" s="1"/>
      <c r="P240" s="1"/>
    </row>
    <row r="241" spans="1:16">
      <c r="A241" s="69"/>
      <c r="B241" s="1"/>
      <c r="C241" s="1"/>
      <c r="D241" s="1"/>
      <c r="E241" s="1"/>
      <c r="F241" s="1"/>
      <c r="G241" s="1"/>
      <c r="H241" s="1"/>
      <c r="I241" s="1"/>
      <c r="J241" s="1"/>
      <c r="K241" s="1"/>
      <c r="L241" s="1"/>
      <c r="M241" s="1"/>
      <c r="N241" s="1"/>
      <c r="O241" s="1"/>
      <c r="P241" s="1"/>
    </row>
    <row r="242" spans="1:16">
      <c r="A242" s="69"/>
      <c r="B242" s="1"/>
      <c r="C242" s="1"/>
      <c r="D242" s="1"/>
      <c r="E242" s="1"/>
      <c r="F242" s="1"/>
      <c r="G242" s="1"/>
      <c r="H242" s="1"/>
      <c r="I242" s="1"/>
      <c r="J242" s="1"/>
      <c r="K242" s="1"/>
      <c r="L242" s="1"/>
      <c r="M242" s="1"/>
      <c r="N242" s="1"/>
      <c r="O242" s="1"/>
      <c r="P242" s="1"/>
    </row>
    <row r="243" spans="1:16">
      <c r="A243" s="69"/>
      <c r="B243" s="1"/>
      <c r="C243" s="1"/>
      <c r="D243" s="1"/>
      <c r="E243" s="1"/>
      <c r="F243" s="1"/>
      <c r="G243" s="1"/>
      <c r="H243" s="1"/>
      <c r="I243" s="1"/>
      <c r="J243" s="1"/>
      <c r="K243" s="1"/>
      <c r="L243" s="1"/>
      <c r="M243" s="1"/>
      <c r="N243" s="1"/>
      <c r="O243" s="1"/>
      <c r="P243" s="1"/>
    </row>
    <row r="244" spans="1:16">
      <c r="A244" s="69"/>
      <c r="B244" s="1"/>
      <c r="C244" s="1"/>
      <c r="D244" s="1"/>
      <c r="E244" s="1"/>
      <c r="F244" s="1"/>
      <c r="G244" s="1"/>
      <c r="H244" s="1"/>
      <c r="I244" s="1"/>
      <c r="J244" s="1"/>
      <c r="K244" s="1"/>
      <c r="L244" s="1"/>
      <c r="M244" s="1"/>
      <c r="N244" s="1"/>
      <c r="O244" s="1"/>
      <c r="P244" s="1"/>
    </row>
    <row r="245" spans="1:16">
      <c r="A245" s="69"/>
      <c r="B245" s="1"/>
      <c r="C245" s="1"/>
      <c r="D245" s="1"/>
      <c r="E245" s="1"/>
      <c r="F245" s="1"/>
      <c r="G245" s="1"/>
      <c r="H245" s="1"/>
      <c r="I245" s="1"/>
      <c r="J245" s="1"/>
      <c r="K245" s="1"/>
      <c r="L245" s="1"/>
      <c r="M245" s="1"/>
      <c r="N245" s="1"/>
      <c r="O245" s="1"/>
      <c r="P245" s="1"/>
    </row>
    <row r="246" spans="1:16">
      <c r="A246" s="69"/>
      <c r="B246" s="1"/>
      <c r="C246" s="1"/>
      <c r="D246" s="1"/>
      <c r="E246" s="1"/>
      <c r="F246" s="1"/>
      <c r="G246" s="1"/>
      <c r="H246" s="1"/>
      <c r="I246" s="1"/>
      <c r="J246" s="1"/>
      <c r="K246" s="1"/>
      <c r="L246" s="1"/>
      <c r="M246" s="1"/>
      <c r="N246" s="1"/>
      <c r="O246" s="1"/>
      <c r="P246" s="1"/>
    </row>
    <row r="247" spans="1:16">
      <c r="A247" s="69"/>
      <c r="B247" s="1"/>
      <c r="C247" s="1"/>
      <c r="D247" s="1"/>
      <c r="E247" s="1"/>
      <c r="F247" s="1"/>
      <c r="G247" s="1"/>
      <c r="H247" s="1"/>
      <c r="I247" s="1"/>
      <c r="J247" s="1"/>
      <c r="K247" s="1"/>
      <c r="L247" s="1"/>
      <c r="M247" s="1"/>
      <c r="N247" s="1"/>
      <c r="O247" s="1"/>
      <c r="P247" s="1"/>
    </row>
    <row r="248" spans="1:16">
      <c r="A248" s="69"/>
      <c r="B248" s="1"/>
      <c r="C248" s="1"/>
      <c r="D248" s="1"/>
      <c r="E248" s="1"/>
      <c r="F248" s="1"/>
      <c r="G248" s="1"/>
      <c r="H248" s="1"/>
      <c r="I248" s="1"/>
      <c r="J248" s="1"/>
      <c r="K248" s="1"/>
      <c r="L248" s="1"/>
      <c r="M248" s="1"/>
      <c r="N248" s="1"/>
      <c r="O248" s="1"/>
      <c r="P248" s="1"/>
    </row>
    <row r="249" spans="1:16">
      <c r="A249" s="69"/>
      <c r="B249" s="1"/>
      <c r="C249" s="1"/>
      <c r="D249" s="1"/>
      <c r="E249" s="1"/>
      <c r="F249" s="1"/>
      <c r="G249" s="1"/>
      <c r="H249" s="1"/>
      <c r="I249" s="1"/>
      <c r="J249" s="1"/>
      <c r="K249" s="1"/>
      <c r="L249" s="1"/>
      <c r="M249" s="1"/>
      <c r="N249" s="1"/>
      <c r="O249" s="1"/>
      <c r="P249" s="1"/>
    </row>
    <row r="250" spans="1:16">
      <c r="A250" s="69"/>
      <c r="B250" s="1"/>
      <c r="C250" s="1"/>
      <c r="D250" s="1"/>
      <c r="E250" s="1"/>
      <c r="F250" s="1"/>
      <c r="G250" s="1"/>
      <c r="H250" s="1"/>
      <c r="I250" s="1"/>
      <c r="J250" s="1"/>
      <c r="K250" s="1"/>
      <c r="L250" s="1"/>
      <c r="M250" s="1"/>
      <c r="N250" s="1"/>
      <c r="O250" s="1"/>
      <c r="P250" s="1"/>
    </row>
    <row r="251" spans="1:16">
      <c r="A251" s="69"/>
      <c r="B251" s="1"/>
      <c r="C251" s="1"/>
      <c r="D251" s="1"/>
      <c r="E251" s="1"/>
      <c r="F251" s="1"/>
      <c r="G251" s="1"/>
      <c r="H251" s="1"/>
      <c r="I251" s="1"/>
      <c r="J251" s="1"/>
      <c r="K251" s="1"/>
      <c r="L251" s="1"/>
      <c r="M251" s="1"/>
      <c r="N251" s="1"/>
      <c r="O251" s="1"/>
      <c r="P251" s="1"/>
    </row>
    <row r="252" spans="1:16">
      <c r="A252" s="69"/>
      <c r="B252" s="1"/>
      <c r="C252" s="1"/>
      <c r="D252" s="1"/>
      <c r="E252" s="1"/>
      <c r="F252" s="1"/>
      <c r="G252" s="1"/>
      <c r="H252" s="1"/>
      <c r="I252" s="1"/>
      <c r="J252" s="1"/>
      <c r="K252" s="1"/>
      <c r="L252" s="1"/>
      <c r="M252" s="1"/>
      <c r="N252" s="1"/>
      <c r="O252" s="1"/>
      <c r="P252" s="1"/>
    </row>
    <row r="253" spans="1:16">
      <c r="A253" s="69"/>
      <c r="B253" s="1"/>
      <c r="C253" s="1"/>
      <c r="D253" s="1"/>
      <c r="E253" s="1"/>
      <c r="F253" s="1"/>
      <c r="G253" s="1"/>
      <c r="H253" s="1"/>
      <c r="I253" s="1"/>
      <c r="J253" s="1"/>
      <c r="K253" s="1"/>
      <c r="L253" s="1"/>
      <c r="M253" s="1"/>
      <c r="N253" s="1"/>
      <c r="O253" s="1"/>
      <c r="P253" s="1"/>
    </row>
    <row r="254" spans="1:16">
      <c r="A254" s="69"/>
      <c r="B254" s="1"/>
      <c r="C254" s="1"/>
      <c r="D254" s="1"/>
      <c r="E254" s="1"/>
      <c r="F254" s="1"/>
      <c r="G254" s="1"/>
      <c r="H254" s="1"/>
      <c r="I254" s="1"/>
      <c r="J254" s="1"/>
      <c r="K254" s="1"/>
      <c r="L254" s="1"/>
      <c r="M254" s="1"/>
      <c r="N254" s="1"/>
      <c r="O254" s="1"/>
      <c r="P254" s="1"/>
    </row>
    <row r="255" spans="1:16">
      <c r="A255" s="69"/>
      <c r="B255" s="1"/>
      <c r="C255" s="1"/>
      <c r="D255" s="1"/>
      <c r="E255" s="1"/>
      <c r="F255" s="1"/>
      <c r="G255" s="1"/>
      <c r="H255" s="1"/>
      <c r="I255" s="1"/>
      <c r="J255" s="1"/>
      <c r="K255" s="1"/>
      <c r="L255" s="1"/>
      <c r="M255" s="1"/>
      <c r="N255" s="1"/>
      <c r="O255" s="1"/>
      <c r="P255" s="1"/>
    </row>
    <row r="256" spans="1:16">
      <c r="A256" s="69"/>
      <c r="B256" s="1"/>
      <c r="C256" s="1"/>
      <c r="D256" s="1"/>
      <c r="E256" s="1"/>
      <c r="F256" s="1"/>
      <c r="G256" s="1"/>
      <c r="H256" s="1"/>
      <c r="I256" s="1"/>
      <c r="J256" s="1"/>
      <c r="K256" s="1"/>
      <c r="L256" s="1"/>
      <c r="M256" s="1"/>
      <c r="N256" s="1"/>
      <c r="O256" s="1"/>
      <c r="P256" s="1"/>
    </row>
    <row r="257" spans="1:16">
      <c r="A257" s="69"/>
      <c r="B257" s="1"/>
      <c r="C257" s="1"/>
      <c r="D257" s="1"/>
      <c r="E257" s="1"/>
      <c r="F257" s="1"/>
      <c r="G257" s="1"/>
      <c r="H257" s="1"/>
      <c r="I257" s="1"/>
      <c r="J257" s="1"/>
      <c r="K257" s="1"/>
      <c r="L257" s="1"/>
      <c r="M257" s="1"/>
      <c r="N257" s="1"/>
      <c r="O257" s="1"/>
      <c r="P257" s="1"/>
    </row>
    <row r="258" spans="1:16">
      <c r="A258" s="69"/>
      <c r="B258" s="1"/>
      <c r="C258" s="1"/>
      <c r="D258" s="1"/>
      <c r="E258" s="1"/>
      <c r="F258" s="1"/>
      <c r="G258" s="1"/>
      <c r="H258" s="1"/>
      <c r="I258" s="1"/>
      <c r="J258" s="1"/>
      <c r="K258" s="1"/>
      <c r="L258" s="1"/>
      <c r="M258" s="1"/>
      <c r="N258" s="1"/>
      <c r="O258" s="1"/>
      <c r="P258" s="1"/>
    </row>
    <row r="259" spans="1:16">
      <c r="A259" s="69"/>
      <c r="B259" s="1"/>
      <c r="C259" s="1"/>
      <c r="D259" s="1"/>
      <c r="E259" s="1"/>
      <c r="F259" s="1"/>
      <c r="G259" s="1"/>
      <c r="H259" s="1"/>
      <c r="I259" s="1"/>
      <c r="J259" s="1"/>
      <c r="K259" s="1"/>
      <c r="L259" s="1"/>
      <c r="M259" s="1"/>
      <c r="N259" s="1"/>
      <c r="O259" s="1"/>
      <c r="P259" s="1"/>
    </row>
    <row r="260" spans="1:16">
      <c r="A260" s="69"/>
      <c r="B260" s="1"/>
      <c r="C260" s="1"/>
      <c r="D260" s="1"/>
      <c r="E260" s="1"/>
      <c r="F260" s="1"/>
      <c r="G260" s="1"/>
      <c r="H260" s="1"/>
      <c r="I260" s="1"/>
      <c r="J260" s="1"/>
      <c r="K260" s="1"/>
      <c r="L260" s="1"/>
      <c r="M260" s="1"/>
      <c r="N260" s="1"/>
      <c r="O260" s="1"/>
      <c r="P260" s="1"/>
    </row>
    <row r="261" spans="1:16">
      <c r="A261" s="69"/>
      <c r="B261" s="1"/>
      <c r="C261" s="1"/>
      <c r="D261" s="1"/>
      <c r="E261" s="1"/>
      <c r="F261" s="1"/>
      <c r="G261" s="1"/>
      <c r="H261" s="1"/>
      <c r="I261" s="1"/>
      <c r="J261" s="1"/>
      <c r="K261" s="1"/>
      <c r="L261" s="1"/>
      <c r="M261" s="1"/>
      <c r="N261" s="1"/>
      <c r="O261" s="1"/>
      <c r="P261" s="1"/>
    </row>
    <row r="262" spans="1:16">
      <c r="A262" s="69"/>
      <c r="B262" s="1"/>
      <c r="C262" s="1"/>
      <c r="D262" s="1"/>
      <c r="E262" s="1"/>
      <c r="F262" s="1"/>
      <c r="G262" s="1"/>
      <c r="H262" s="1"/>
      <c r="I262" s="1"/>
      <c r="J262" s="1"/>
      <c r="K262" s="1"/>
      <c r="L262" s="1"/>
      <c r="M262" s="1"/>
      <c r="N262" s="1"/>
      <c r="O262" s="1"/>
      <c r="P262" s="1"/>
    </row>
    <row r="263" spans="1:16">
      <c r="A263" s="69"/>
      <c r="B263" s="1"/>
      <c r="C263" s="1"/>
      <c r="D263" s="1"/>
      <c r="E263" s="1"/>
      <c r="F263" s="1"/>
      <c r="G263" s="1"/>
      <c r="H263" s="1"/>
      <c r="I263" s="1"/>
      <c r="J263" s="1"/>
      <c r="K263" s="1"/>
      <c r="L263" s="1"/>
      <c r="M263" s="1"/>
      <c r="N263" s="1"/>
      <c r="O263" s="1"/>
      <c r="P263" s="1"/>
    </row>
    <row r="264" spans="1:16">
      <c r="A264" s="69"/>
      <c r="B264" s="1"/>
      <c r="C264" s="1"/>
      <c r="D264" s="1"/>
      <c r="E264" s="1"/>
      <c r="F264" s="1"/>
      <c r="G264" s="1"/>
      <c r="H264" s="1"/>
      <c r="I264" s="1"/>
      <c r="J264" s="1"/>
      <c r="K264" s="1"/>
      <c r="L264" s="1"/>
      <c r="M264" s="1"/>
      <c r="N264" s="1"/>
      <c r="O264" s="1"/>
      <c r="P264" s="1"/>
    </row>
    <row r="265" spans="1:16">
      <c r="A265" s="69"/>
      <c r="B265" s="1"/>
      <c r="C265" s="1"/>
      <c r="D265" s="1"/>
      <c r="E265" s="1"/>
      <c r="F265" s="1"/>
      <c r="G265" s="1"/>
      <c r="H265" s="1"/>
      <c r="I265" s="1"/>
      <c r="J265" s="1"/>
      <c r="K265" s="1"/>
      <c r="L265" s="1"/>
      <c r="M265" s="1"/>
      <c r="N265" s="1"/>
      <c r="O265" s="1"/>
      <c r="P265" s="1"/>
    </row>
    <row r="266" spans="1:16">
      <c r="A266" s="69"/>
      <c r="B266" s="1"/>
      <c r="C266" s="1"/>
      <c r="D266" s="1"/>
      <c r="E266" s="1"/>
      <c r="F266" s="1"/>
      <c r="G266" s="1"/>
      <c r="H266" s="1"/>
      <c r="I266" s="1"/>
      <c r="J266" s="1"/>
      <c r="K266" s="1"/>
      <c r="L266" s="1"/>
      <c r="M266" s="1"/>
      <c r="N266" s="1"/>
      <c r="O266" s="1"/>
      <c r="P266" s="1"/>
    </row>
    <row r="267" spans="1:16">
      <c r="A267" s="69"/>
      <c r="B267" s="1"/>
      <c r="C267" s="1"/>
      <c r="D267" s="1"/>
      <c r="E267" s="1"/>
      <c r="F267" s="1"/>
      <c r="G267" s="1"/>
      <c r="H267" s="1"/>
      <c r="I267" s="1"/>
      <c r="J267" s="1"/>
      <c r="K267" s="1"/>
      <c r="L267" s="1"/>
      <c r="M267" s="1"/>
      <c r="N267" s="1"/>
      <c r="O267" s="1"/>
      <c r="P267" s="1"/>
    </row>
  </sheetData>
  <sheetProtection algorithmName="SHA-512" hashValue="PZyyKn8pDoF/a8rle1cl67y8Ex8QXWAagGm0Y29F0E9OZ+EIz2RFU2iHCdzDVw+W2rAFC1PbZrWrXgcrW1bmCQ==" saltValue="uyK3o+Ak5CAkG4t09i8PJg==" spinCount="100000" sheet="1" objects="1" scenarios="1" selectLockedCells="1" selectUnlockedCells="1"/>
  <mergeCells count="9">
    <mergeCell ref="B34:H34"/>
    <mergeCell ref="B2:H2"/>
    <mergeCell ref="B11:H11"/>
    <mergeCell ref="B21:H21"/>
    <mergeCell ref="B6:H6"/>
    <mergeCell ref="B30:H30"/>
    <mergeCell ref="B32:H32"/>
    <mergeCell ref="B7:H7"/>
    <mergeCell ref="B8:H8"/>
  </mergeCells>
  <pageMargins left="0.7" right="0.7" top="0.75" bottom="0.75" header="0.3" footer="0.3"/>
  <pageSetup paperSize="9" scale="94" orientation="portrait"/>
  <rowBreaks count="1" manualBreakCount="1">
    <brk id="35"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T362"/>
  <sheetViews>
    <sheetView showGridLines="0" zoomScaleSheetLayoutView="98" workbookViewId="0">
      <selection activeCell="F24" sqref="F24"/>
    </sheetView>
  </sheetViews>
  <sheetFormatPr baseColWidth="10" defaultColWidth="8.83203125" defaultRowHeight="14" x14ac:dyDescent="0"/>
  <cols>
    <col min="1" max="1" width="8.83203125" style="26"/>
    <col min="2" max="2" width="27.5" style="26" customWidth="1"/>
    <col min="3" max="3" width="32.1640625" style="26" customWidth="1"/>
    <col min="4" max="4" width="23" style="26" customWidth="1"/>
    <col min="5" max="5" width="23.5" style="26" customWidth="1"/>
    <col min="6" max="6" width="12.5" style="52" customWidth="1"/>
    <col min="7" max="7" width="9.1640625" style="26" customWidth="1"/>
    <col min="8" max="8" width="14" style="26" customWidth="1"/>
    <col min="9" max="9" width="8.83203125" style="26"/>
    <col min="10" max="10" width="8.83203125" style="51"/>
    <col min="11" max="16384" width="8.83203125" style="26"/>
  </cols>
  <sheetData>
    <row r="1" spans="1:13">
      <c r="A1" s="22"/>
      <c r="B1" s="23"/>
      <c r="C1" s="23"/>
      <c r="D1" s="23"/>
      <c r="E1" s="23"/>
      <c r="F1" s="24"/>
      <c r="G1" s="23"/>
      <c r="H1" s="25"/>
      <c r="I1" s="25"/>
    </row>
    <row r="2" spans="1:13" ht="30">
      <c r="A2" s="22"/>
      <c r="B2" s="170" t="s">
        <v>35</v>
      </c>
      <c r="C2" s="170"/>
      <c r="D2" s="170"/>
      <c r="E2" s="170"/>
      <c r="F2" s="170"/>
      <c r="G2" s="27"/>
      <c r="H2" s="25"/>
      <c r="I2" s="25"/>
    </row>
    <row r="3" spans="1:13" ht="20">
      <c r="A3" s="22"/>
      <c r="B3" s="28"/>
      <c r="C3" s="29"/>
      <c r="D3" s="29"/>
      <c r="E3" s="29"/>
      <c r="F3" s="30"/>
      <c r="G3" s="23"/>
      <c r="H3" s="25"/>
      <c r="I3" s="25"/>
    </row>
    <row r="4" spans="1:13" ht="20">
      <c r="A4" s="22"/>
      <c r="B4" s="28"/>
      <c r="C4" s="29"/>
      <c r="D4" s="29"/>
      <c r="E4" s="29"/>
      <c r="F4" s="30"/>
      <c r="G4" s="23"/>
      <c r="H4" s="25"/>
      <c r="I4" s="25"/>
    </row>
    <row r="5" spans="1:13" ht="20">
      <c r="A5" s="22"/>
      <c r="B5" s="31" t="s">
        <v>18</v>
      </c>
      <c r="C5" s="20"/>
      <c r="D5" s="32" t="s">
        <v>19</v>
      </c>
      <c r="E5" s="20"/>
      <c r="F5" s="33"/>
      <c r="G5" s="23"/>
      <c r="H5" s="61"/>
      <c r="I5" s="61"/>
      <c r="J5" s="123"/>
      <c r="K5" s="62"/>
      <c r="L5" s="62"/>
    </row>
    <row r="6" spans="1:13" s="38" customFormat="1" ht="20">
      <c r="A6" s="34"/>
      <c r="B6" s="32"/>
      <c r="C6" s="35"/>
      <c r="D6" s="32"/>
      <c r="E6" s="33"/>
      <c r="F6" s="33"/>
      <c r="G6" s="36"/>
      <c r="H6" s="63"/>
      <c r="I6" s="63"/>
      <c r="J6" s="124"/>
      <c r="K6" s="64"/>
      <c r="L6" s="64"/>
    </row>
    <row r="7" spans="1:13" ht="20">
      <c r="A7" s="22"/>
      <c r="B7" s="31" t="s">
        <v>15</v>
      </c>
      <c r="C7" s="20"/>
      <c r="D7" s="32" t="s">
        <v>52</v>
      </c>
      <c r="E7" s="77"/>
      <c r="F7" s="33"/>
      <c r="G7" s="23"/>
      <c r="H7" s="61"/>
      <c r="I7" s="61"/>
      <c r="J7" s="123"/>
      <c r="K7" s="62"/>
      <c r="L7" s="62"/>
    </row>
    <row r="8" spans="1:13" ht="20">
      <c r="A8" s="22"/>
      <c r="B8" s="39"/>
      <c r="C8" s="35"/>
      <c r="D8" s="29"/>
      <c r="E8" s="29"/>
      <c r="F8" s="30"/>
      <c r="G8" s="23"/>
      <c r="H8" s="61"/>
      <c r="I8" s="61"/>
      <c r="J8" s="123"/>
      <c r="K8" s="62"/>
      <c r="L8" s="62"/>
    </row>
    <row r="9" spans="1:13" ht="20">
      <c r="A9" s="22"/>
      <c r="B9" s="31" t="s">
        <v>20</v>
      </c>
      <c r="C9" s="20"/>
      <c r="D9" s="40" t="s">
        <v>42</v>
      </c>
      <c r="E9" s="28"/>
      <c r="F9" s="30"/>
      <c r="G9" s="23"/>
      <c r="H9" s="61"/>
      <c r="I9" s="61"/>
      <c r="J9" s="123"/>
      <c r="K9" s="62"/>
      <c r="L9" s="62"/>
    </row>
    <row r="10" spans="1:13" ht="20">
      <c r="A10" s="22"/>
      <c r="B10" s="28"/>
      <c r="C10" s="59" t="s">
        <v>66</v>
      </c>
      <c r="D10" s="40"/>
      <c r="E10" s="28"/>
      <c r="F10" s="30"/>
      <c r="G10" s="23"/>
      <c r="H10" s="61"/>
      <c r="I10" s="61"/>
      <c r="J10" s="123"/>
      <c r="K10" s="62"/>
      <c r="L10" s="62"/>
    </row>
    <row r="11" spans="1:13" ht="20">
      <c r="A11" s="22"/>
      <c r="B11" s="28"/>
      <c r="C11" s="28"/>
      <c r="D11" s="28"/>
      <c r="E11" s="28"/>
      <c r="F11" s="30"/>
      <c r="G11" s="23"/>
      <c r="H11" s="61"/>
      <c r="I11" s="61"/>
      <c r="J11" s="123"/>
      <c r="K11" s="62"/>
      <c r="L11" s="62"/>
    </row>
    <row r="12" spans="1:13" ht="42" customHeight="1">
      <c r="A12" s="22"/>
      <c r="B12" s="172" t="s">
        <v>75</v>
      </c>
      <c r="C12" s="172"/>
      <c r="D12" s="172"/>
      <c r="E12" s="172"/>
      <c r="F12" s="172"/>
      <c r="G12" s="23"/>
      <c r="H12" s="61"/>
      <c r="I12" s="61"/>
      <c r="J12" s="123"/>
      <c r="K12" s="62"/>
      <c r="L12" s="62"/>
    </row>
    <row r="13" spans="1:13" ht="20">
      <c r="A13" s="22"/>
      <c r="B13" s="28"/>
      <c r="C13" s="28"/>
      <c r="D13" s="28"/>
      <c r="E13" s="28"/>
      <c r="F13" s="30"/>
      <c r="G13" s="23"/>
      <c r="H13" s="61"/>
      <c r="I13" s="61"/>
      <c r="J13" s="123"/>
      <c r="K13" s="62"/>
      <c r="L13" s="62"/>
      <c r="M13" s="41"/>
    </row>
    <row r="14" spans="1:13" ht="20">
      <c r="A14" s="22"/>
      <c r="B14" s="27" t="s">
        <v>0</v>
      </c>
      <c r="C14" s="27" t="s">
        <v>1</v>
      </c>
      <c r="D14" s="27" t="s">
        <v>2</v>
      </c>
      <c r="E14" s="27" t="s">
        <v>8</v>
      </c>
      <c r="F14" s="27" t="s">
        <v>4</v>
      </c>
      <c r="G14" s="23"/>
      <c r="H14" s="61"/>
      <c r="I14" s="61"/>
      <c r="J14" s="123"/>
      <c r="K14" s="62"/>
      <c r="L14" s="62"/>
    </row>
    <row r="15" spans="1:13" ht="20">
      <c r="A15" s="22"/>
      <c r="B15" s="27"/>
      <c r="C15" s="27"/>
      <c r="D15" s="27"/>
      <c r="E15" s="27"/>
      <c r="F15" s="27"/>
      <c r="G15" s="23"/>
      <c r="H15" s="61"/>
      <c r="I15" s="61"/>
      <c r="J15" s="123"/>
      <c r="K15" s="62"/>
      <c r="L15" s="62"/>
    </row>
    <row r="16" spans="1:13" ht="20">
      <c r="A16" s="22"/>
      <c r="B16" s="28" t="s">
        <v>3</v>
      </c>
      <c r="C16" s="28" t="s">
        <v>60</v>
      </c>
      <c r="D16" s="42">
        <f>H120</f>
        <v>32</v>
      </c>
      <c r="E16" s="21"/>
      <c r="F16" s="21"/>
      <c r="G16" s="23"/>
      <c r="H16" s="61"/>
      <c r="I16" s="61"/>
      <c r="J16" s="123"/>
      <c r="K16" s="62"/>
      <c r="L16" s="62"/>
    </row>
    <row r="17" spans="1:13" ht="20">
      <c r="A17" s="22"/>
      <c r="B17" s="28"/>
      <c r="C17" s="28"/>
      <c r="D17" s="42"/>
      <c r="E17" s="30"/>
      <c r="F17" s="30"/>
      <c r="G17" s="23"/>
      <c r="H17" s="61"/>
      <c r="I17" s="61"/>
      <c r="J17" s="123"/>
      <c r="K17" s="62"/>
      <c r="L17" s="62"/>
    </row>
    <row r="18" spans="1:13" ht="20">
      <c r="A18" s="22"/>
      <c r="B18" s="28" t="s">
        <v>5</v>
      </c>
      <c r="C18" s="28" t="s">
        <v>61</v>
      </c>
      <c r="D18" s="42">
        <f>H121</f>
        <v>21</v>
      </c>
      <c r="E18" s="30" t="s">
        <v>29</v>
      </c>
      <c r="F18" s="21"/>
      <c r="G18" s="23"/>
      <c r="H18" s="61"/>
      <c r="I18" s="61"/>
      <c r="J18" s="123"/>
      <c r="K18" s="62"/>
      <c r="L18" s="62"/>
    </row>
    <row r="19" spans="1:13" ht="20">
      <c r="A19" s="22"/>
      <c r="B19" s="28"/>
      <c r="C19" s="28"/>
      <c r="D19" s="42"/>
      <c r="E19" s="30"/>
      <c r="F19" s="30"/>
      <c r="G19" s="23"/>
      <c r="H19" s="61"/>
      <c r="I19" s="61"/>
      <c r="J19" s="123"/>
      <c r="K19" s="62"/>
      <c r="L19" s="62"/>
    </row>
    <row r="20" spans="1:13" ht="20">
      <c r="A20" s="22"/>
      <c r="B20" s="28" t="s">
        <v>6</v>
      </c>
      <c r="C20" s="28" t="s">
        <v>47</v>
      </c>
      <c r="D20" s="42">
        <f>H122</f>
        <v>52</v>
      </c>
      <c r="E20" s="21"/>
      <c r="F20" s="21"/>
      <c r="G20" s="23"/>
      <c r="H20" s="61"/>
      <c r="I20" s="61"/>
      <c r="J20" s="123"/>
      <c r="K20" s="62"/>
      <c r="L20" s="62"/>
    </row>
    <row r="21" spans="1:13" ht="20">
      <c r="A21" s="22"/>
      <c r="B21" s="28"/>
      <c r="C21" s="28"/>
      <c r="D21" s="42"/>
      <c r="E21" s="30"/>
      <c r="F21" s="30"/>
      <c r="G21" s="23"/>
      <c r="H21" s="61"/>
      <c r="I21" s="61"/>
      <c r="J21" s="123"/>
      <c r="K21" s="62"/>
      <c r="L21" s="62"/>
    </row>
    <row r="22" spans="1:13" ht="20">
      <c r="A22" s="22"/>
      <c r="B22" s="28" t="s">
        <v>6</v>
      </c>
      <c r="C22" s="28" t="s">
        <v>48</v>
      </c>
      <c r="D22" s="42">
        <f>H123</f>
        <v>48</v>
      </c>
      <c r="E22" s="21"/>
      <c r="F22" s="21"/>
      <c r="G22" s="23"/>
      <c r="H22" s="61"/>
      <c r="I22" s="61"/>
      <c r="J22" s="123"/>
      <c r="K22" s="62"/>
      <c r="L22" s="62"/>
    </row>
    <row r="23" spans="1:13" ht="20">
      <c r="A23" s="22"/>
      <c r="B23" s="28"/>
      <c r="C23" s="28"/>
      <c r="D23" s="42"/>
      <c r="E23" s="30"/>
      <c r="F23" s="30"/>
      <c r="G23" s="23"/>
      <c r="H23" s="61"/>
      <c r="I23" s="61"/>
      <c r="J23" s="123"/>
      <c r="K23" s="62"/>
      <c r="L23" s="62"/>
    </row>
    <row r="24" spans="1:13" ht="20">
      <c r="A24" s="22"/>
      <c r="B24" s="28" t="s">
        <v>7</v>
      </c>
      <c r="C24" s="28" t="s">
        <v>49</v>
      </c>
      <c r="D24" s="42">
        <f>H124</f>
        <v>42</v>
      </c>
      <c r="E24" s="21"/>
      <c r="F24" s="21"/>
      <c r="G24" s="23"/>
      <c r="H24" s="61"/>
      <c r="I24" s="61"/>
      <c r="J24" s="123"/>
      <c r="K24" s="62"/>
      <c r="L24" s="62"/>
    </row>
    <row r="25" spans="1:13" ht="20">
      <c r="A25" s="22"/>
      <c r="B25" s="28"/>
      <c r="C25" s="28"/>
      <c r="D25" s="28"/>
      <c r="E25" s="28"/>
      <c r="F25" s="30"/>
      <c r="G25" s="23"/>
      <c r="H25" s="61"/>
      <c r="I25" s="61"/>
      <c r="J25" s="123"/>
      <c r="K25" s="62"/>
      <c r="L25" s="62"/>
      <c r="M25" s="41"/>
    </row>
    <row r="26" spans="1:13" ht="20">
      <c r="A26" s="22"/>
      <c r="B26" s="173" t="s">
        <v>90</v>
      </c>
      <c r="C26" s="173"/>
      <c r="D26" s="173"/>
      <c r="E26" s="173"/>
      <c r="F26" s="173"/>
      <c r="G26" s="23"/>
      <c r="H26" s="25"/>
      <c r="I26" s="25"/>
      <c r="M26" s="41"/>
    </row>
    <row r="27" spans="1:13" ht="20">
      <c r="A27" s="22"/>
      <c r="B27" s="173" t="s">
        <v>91</v>
      </c>
      <c r="C27" s="173"/>
      <c r="D27" s="173"/>
      <c r="E27" s="173"/>
      <c r="F27" s="173"/>
      <c r="G27" s="23"/>
      <c r="H27" s="25"/>
      <c r="I27" s="25"/>
      <c r="M27" s="41"/>
    </row>
    <row r="28" spans="1:13" ht="20">
      <c r="A28" s="22"/>
      <c r="B28" s="78"/>
      <c r="C28" s="78"/>
      <c r="D28" s="78"/>
      <c r="E28" s="78"/>
      <c r="F28" s="78"/>
      <c r="G28" s="23"/>
      <c r="H28" s="25"/>
      <c r="I28" s="25"/>
      <c r="M28" s="41"/>
    </row>
    <row r="29" spans="1:13" ht="20">
      <c r="A29" s="22"/>
      <c r="B29" s="173" t="s">
        <v>89</v>
      </c>
      <c r="C29" s="173"/>
      <c r="D29" s="173"/>
      <c r="E29" s="173"/>
      <c r="F29" s="173"/>
      <c r="G29" s="23"/>
      <c r="H29" s="25"/>
      <c r="I29" s="25"/>
      <c r="M29" s="41"/>
    </row>
    <row r="30" spans="1:13" ht="20">
      <c r="A30" s="22"/>
      <c r="B30" s="78"/>
      <c r="C30" s="78"/>
      <c r="D30" s="78"/>
      <c r="E30" s="78"/>
      <c r="F30" s="78"/>
      <c r="G30" s="23"/>
      <c r="H30" s="25"/>
      <c r="I30" s="25"/>
      <c r="M30" s="41"/>
    </row>
    <row r="31" spans="1:13" ht="20">
      <c r="A31" s="22"/>
      <c r="B31" s="141" t="s">
        <v>77</v>
      </c>
      <c r="C31" s="78"/>
      <c r="D31" s="78"/>
      <c r="E31" s="141" t="s">
        <v>24</v>
      </c>
      <c r="F31" s="78"/>
      <c r="G31" s="23"/>
      <c r="H31" s="25"/>
      <c r="I31" s="25"/>
      <c r="M31" s="41"/>
    </row>
    <row r="32" spans="1:13" ht="20">
      <c r="A32" s="22"/>
      <c r="B32" s="78"/>
      <c r="C32" s="78"/>
      <c r="D32" s="78"/>
      <c r="E32" s="78"/>
      <c r="F32" s="78"/>
      <c r="G32" s="23"/>
      <c r="H32" s="25"/>
      <c r="I32" s="25"/>
      <c r="M32" s="41"/>
    </row>
    <row r="33" spans="1:13" ht="20">
      <c r="A33" s="22"/>
      <c r="B33" s="78"/>
      <c r="C33" s="78"/>
      <c r="D33" s="78"/>
      <c r="E33" s="78"/>
      <c r="F33" s="78"/>
      <c r="G33" s="23"/>
      <c r="H33" s="25"/>
      <c r="I33" s="25"/>
      <c r="M33" s="41"/>
    </row>
    <row r="34" spans="1:13" ht="20">
      <c r="A34" s="22"/>
      <c r="B34" s="78"/>
      <c r="C34" s="78"/>
      <c r="D34" s="78"/>
      <c r="E34" s="79" t="str">
        <f>IF(B31=E31,"Both cells cannot have the same value.","")</f>
        <v/>
      </c>
      <c r="F34" s="78"/>
      <c r="G34" s="23"/>
      <c r="H34" s="25"/>
      <c r="I34" s="25"/>
      <c r="M34" s="41"/>
    </row>
    <row r="35" spans="1:13" ht="20">
      <c r="A35" s="22"/>
      <c r="B35" s="78"/>
      <c r="C35" s="78"/>
      <c r="D35" s="78"/>
      <c r="E35" s="78"/>
      <c r="F35" s="78"/>
      <c r="G35" s="23"/>
      <c r="H35" s="25"/>
      <c r="I35" s="25"/>
      <c r="M35" s="41"/>
    </row>
    <row r="36" spans="1:13" ht="20">
      <c r="A36" s="22"/>
      <c r="B36" s="78"/>
      <c r="C36" s="78"/>
      <c r="D36" s="78"/>
      <c r="E36" s="78"/>
      <c r="F36" s="78"/>
      <c r="G36" s="23"/>
      <c r="H36" s="25"/>
      <c r="I36" s="25"/>
      <c r="M36" s="41"/>
    </row>
    <row r="37" spans="1:13" ht="21" thickBot="1">
      <c r="A37" s="22"/>
      <c r="B37" s="43" t="s">
        <v>12</v>
      </c>
      <c r="C37" s="28"/>
      <c r="D37" s="28"/>
      <c r="E37" s="28"/>
      <c r="F37" s="30"/>
      <c r="G37" s="23"/>
      <c r="H37" s="25"/>
      <c r="I37" s="25"/>
      <c r="M37" s="41"/>
    </row>
    <row r="38" spans="1:13" ht="45" customHeight="1">
      <c r="A38" s="22"/>
      <c r="B38" s="164"/>
      <c r="C38" s="165"/>
      <c r="D38" s="165"/>
      <c r="E38" s="165"/>
      <c r="F38" s="166"/>
      <c r="G38" s="23"/>
      <c r="H38" s="25"/>
      <c r="I38" s="25"/>
      <c r="M38" s="41"/>
    </row>
    <row r="39" spans="1:13" ht="87.75" customHeight="1" thickBot="1">
      <c r="A39" s="22"/>
      <c r="B39" s="167"/>
      <c r="C39" s="168"/>
      <c r="D39" s="168"/>
      <c r="E39" s="168"/>
      <c r="F39" s="169"/>
      <c r="G39" s="23"/>
      <c r="H39" s="25"/>
      <c r="I39" s="25"/>
    </row>
    <row r="40" spans="1:13" ht="20">
      <c r="A40" s="22"/>
      <c r="B40" s="28"/>
      <c r="C40" s="28"/>
      <c r="D40" s="28"/>
      <c r="E40" s="28"/>
      <c r="F40" s="30"/>
      <c r="G40" s="23"/>
      <c r="H40" s="37"/>
      <c r="I40" s="25"/>
    </row>
    <row r="41" spans="1:13" ht="20">
      <c r="A41" s="22"/>
      <c r="B41" s="171"/>
      <c r="C41" s="171"/>
      <c r="D41" s="171"/>
      <c r="E41" s="171"/>
      <c r="F41" s="171"/>
      <c r="G41" s="44"/>
      <c r="H41" s="45"/>
      <c r="I41" s="25"/>
    </row>
    <row r="42" spans="1:13" ht="20">
      <c r="A42" s="22"/>
      <c r="B42" s="28"/>
      <c r="C42" s="28"/>
      <c r="D42" s="28"/>
      <c r="E42" s="28"/>
      <c r="F42" s="30"/>
      <c r="G42" s="23"/>
      <c r="H42" s="25"/>
      <c r="I42" s="25"/>
    </row>
    <row r="43" spans="1:13" ht="20">
      <c r="A43" s="22"/>
      <c r="B43" s="46" t="s">
        <v>50</v>
      </c>
      <c r="C43" s="47"/>
      <c r="D43" s="47"/>
      <c r="E43" s="48" t="s">
        <v>63</v>
      </c>
      <c r="F43" s="33"/>
      <c r="G43" s="36"/>
      <c r="H43" s="25"/>
      <c r="I43" s="25"/>
    </row>
    <row r="44" spans="1:13" ht="20">
      <c r="A44" s="22"/>
      <c r="B44" s="49"/>
      <c r="C44" s="49"/>
      <c r="D44" s="49"/>
      <c r="E44" s="49"/>
      <c r="F44" s="30"/>
      <c r="G44" s="23"/>
      <c r="H44" s="25"/>
      <c r="I44" s="25"/>
    </row>
    <row r="45" spans="1:13" ht="20">
      <c r="A45" s="22"/>
      <c r="B45" s="50"/>
      <c r="C45" s="50"/>
      <c r="D45" s="50"/>
      <c r="E45" s="50"/>
      <c r="F45" s="30"/>
      <c r="G45" s="23"/>
      <c r="H45" s="25"/>
      <c r="I45" s="25"/>
    </row>
    <row r="46" spans="1:13" ht="20">
      <c r="B46" s="53"/>
      <c r="C46" s="54"/>
      <c r="D46" s="54"/>
      <c r="E46" s="55"/>
      <c r="F46" s="56"/>
      <c r="G46" s="25"/>
      <c r="H46" s="25"/>
      <c r="I46" s="25"/>
    </row>
    <row r="47" spans="1:13" ht="20">
      <c r="B47" s="57"/>
      <c r="C47" s="57"/>
      <c r="D47" s="57"/>
      <c r="E47" s="57"/>
      <c r="F47" s="56"/>
      <c r="G47" s="25"/>
      <c r="H47" s="25"/>
      <c r="I47" s="25"/>
    </row>
    <row r="48" spans="1:13" ht="20">
      <c r="B48" s="57"/>
      <c r="C48" s="58"/>
      <c r="D48" s="57"/>
      <c r="E48" s="57"/>
      <c r="F48" s="56"/>
      <c r="G48" s="25"/>
      <c r="H48" s="25"/>
      <c r="I48" s="25"/>
    </row>
    <row r="49" spans="2:9" ht="20">
      <c r="B49" s="57"/>
      <c r="C49" s="57"/>
      <c r="D49" s="57"/>
      <c r="E49" s="57"/>
      <c r="F49" s="56"/>
      <c r="G49" s="25"/>
      <c r="H49" s="25"/>
      <c r="I49" s="25"/>
    </row>
    <row r="50" spans="2:9">
      <c r="B50" s="25"/>
      <c r="C50" s="25"/>
      <c r="D50" s="25"/>
      <c r="E50" s="25"/>
      <c r="F50" s="51"/>
      <c r="G50" s="25"/>
      <c r="H50" s="25"/>
      <c r="I50" s="25"/>
    </row>
    <row r="51" spans="2:9">
      <c r="B51" s="25"/>
      <c r="C51" s="25"/>
      <c r="D51" s="25"/>
      <c r="E51" s="25"/>
      <c r="F51" s="51"/>
      <c r="G51" s="25"/>
      <c r="H51" s="25"/>
      <c r="I51" s="25"/>
    </row>
    <row r="52" spans="2:9">
      <c r="B52" s="25"/>
      <c r="C52" s="25"/>
      <c r="D52" s="25"/>
      <c r="E52" s="25"/>
      <c r="F52" s="51"/>
      <c r="G52" s="25"/>
      <c r="H52" s="25"/>
      <c r="I52" s="25"/>
    </row>
    <row r="53" spans="2:9">
      <c r="B53" s="25"/>
      <c r="C53" s="25"/>
      <c r="D53" s="25"/>
      <c r="E53" s="25"/>
      <c r="F53" s="51"/>
      <c r="G53" s="25"/>
      <c r="H53" s="25"/>
      <c r="I53" s="25"/>
    </row>
    <row r="54" spans="2:9">
      <c r="B54" s="25"/>
      <c r="C54" s="25"/>
      <c r="D54" s="25"/>
      <c r="E54" s="25"/>
      <c r="F54" s="51"/>
      <c r="G54" s="25"/>
      <c r="H54" s="25"/>
      <c r="I54" s="25"/>
    </row>
    <row r="55" spans="2:9">
      <c r="B55" s="25"/>
      <c r="C55" s="25"/>
      <c r="D55" s="25"/>
      <c r="E55" s="25"/>
      <c r="F55" s="51"/>
      <c r="G55" s="25"/>
      <c r="H55" s="25"/>
      <c r="I55" s="25"/>
    </row>
    <row r="56" spans="2:9">
      <c r="B56" s="25"/>
      <c r="C56" s="25"/>
      <c r="D56" s="25"/>
      <c r="E56" s="25"/>
      <c r="F56" s="51"/>
      <c r="G56" s="25"/>
      <c r="H56" s="25"/>
      <c r="I56" s="25"/>
    </row>
    <row r="57" spans="2:9">
      <c r="B57" s="25"/>
      <c r="C57" s="25"/>
      <c r="D57" s="25"/>
      <c r="E57" s="25"/>
      <c r="F57" s="51"/>
      <c r="G57" s="25"/>
      <c r="H57" s="25"/>
      <c r="I57" s="25"/>
    </row>
    <row r="58" spans="2:9">
      <c r="B58" s="25"/>
      <c r="C58" s="25"/>
      <c r="D58" s="25"/>
      <c r="E58" s="25"/>
      <c r="F58" s="51"/>
      <c r="G58" s="25"/>
      <c r="H58" s="25"/>
      <c r="I58" s="25"/>
    </row>
    <row r="59" spans="2:9">
      <c r="B59" s="25"/>
      <c r="C59" s="25"/>
      <c r="D59" s="25"/>
      <c r="E59" s="25"/>
      <c r="F59" s="51"/>
      <c r="G59" s="25"/>
      <c r="H59" s="25"/>
      <c r="I59" s="25"/>
    </row>
    <row r="60" spans="2:9">
      <c r="B60" s="25"/>
      <c r="C60" s="25"/>
      <c r="D60" s="25"/>
      <c r="E60" s="25"/>
      <c r="F60" s="51"/>
      <c r="G60" s="25"/>
      <c r="H60" s="25"/>
      <c r="I60" s="25"/>
    </row>
    <row r="61" spans="2:9">
      <c r="B61" s="25"/>
      <c r="C61" s="25"/>
      <c r="D61" s="25"/>
      <c r="E61" s="25"/>
      <c r="F61" s="51"/>
      <c r="G61" s="25"/>
      <c r="H61" s="25"/>
      <c r="I61" s="25"/>
    </row>
    <row r="62" spans="2:9">
      <c r="B62" s="25"/>
      <c r="C62" s="25"/>
      <c r="D62" s="25"/>
      <c r="E62" s="25"/>
      <c r="F62" s="51"/>
      <c r="G62" s="25"/>
      <c r="H62" s="25"/>
      <c r="I62" s="25"/>
    </row>
    <row r="63" spans="2:9">
      <c r="B63" s="25"/>
      <c r="C63" s="25"/>
      <c r="D63" s="25"/>
      <c r="E63" s="25"/>
      <c r="F63" s="51"/>
      <c r="G63" s="25"/>
      <c r="H63" s="25"/>
      <c r="I63" s="25"/>
    </row>
    <row r="64" spans="2:9">
      <c r="B64" s="25"/>
      <c r="C64" s="25"/>
      <c r="D64" s="25"/>
      <c r="E64" s="25"/>
      <c r="F64" s="51"/>
      <c r="G64" s="25"/>
      <c r="H64" s="25"/>
      <c r="I64" s="25"/>
    </row>
    <row r="65" spans="2:9">
      <c r="B65" s="25"/>
      <c r="C65" s="25"/>
      <c r="D65" s="25"/>
      <c r="E65" s="25"/>
      <c r="F65" s="51"/>
      <c r="G65" s="25"/>
      <c r="H65" s="25"/>
      <c r="I65" s="25"/>
    </row>
    <row r="66" spans="2:9">
      <c r="B66" s="25"/>
      <c r="C66" s="25"/>
      <c r="D66" s="25"/>
      <c r="E66" s="25"/>
      <c r="F66" s="51"/>
      <c r="G66" s="25"/>
      <c r="H66" s="25"/>
      <c r="I66" s="25"/>
    </row>
    <row r="67" spans="2:9">
      <c r="B67" s="25"/>
      <c r="C67" s="25"/>
      <c r="D67" s="25"/>
      <c r="E67" s="25"/>
      <c r="F67" s="51"/>
      <c r="G67" s="25"/>
      <c r="H67" s="25"/>
      <c r="I67" s="25"/>
    </row>
    <row r="68" spans="2:9">
      <c r="B68" s="25"/>
      <c r="C68" s="25"/>
      <c r="D68" s="25"/>
      <c r="E68" s="25"/>
      <c r="F68" s="51"/>
      <c r="G68" s="25"/>
      <c r="H68" s="25"/>
      <c r="I68" s="25"/>
    </row>
    <row r="98" spans="1:20">
      <c r="A98" s="66"/>
      <c r="B98" s="66"/>
      <c r="C98" s="66"/>
      <c r="D98" s="66"/>
      <c r="E98" s="66"/>
      <c r="F98" s="67"/>
      <c r="G98" s="66"/>
      <c r="H98" s="66"/>
      <c r="I98" s="66"/>
      <c r="J98" s="122"/>
    </row>
    <row r="99" spans="1:20">
      <c r="A99" s="66"/>
      <c r="B99" s="66"/>
      <c r="C99" s="66"/>
      <c r="D99" s="66"/>
      <c r="E99" s="66"/>
      <c r="F99" s="67"/>
      <c r="G99" s="66"/>
      <c r="H99" s="66"/>
      <c r="I99" s="66"/>
      <c r="J99" s="122"/>
    </row>
    <row r="100" spans="1:20">
      <c r="A100" s="125"/>
      <c r="B100" s="125"/>
      <c r="C100" s="125"/>
      <c r="D100" s="125"/>
      <c r="E100" s="125"/>
      <c r="F100" s="126"/>
      <c r="G100" s="125"/>
      <c r="H100" s="125"/>
      <c r="I100" s="125"/>
      <c r="J100" s="127"/>
      <c r="K100" s="125"/>
      <c r="L100" s="125"/>
      <c r="M100" s="125"/>
      <c r="N100" s="125"/>
      <c r="O100" s="125"/>
      <c r="P100" s="125"/>
      <c r="Q100" s="125"/>
      <c r="R100" s="125"/>
      <c r="S100" s="125"/>
      <c r="T100" s="125"/>
    </row>
    <row r="101" spans="1:20">
      <c r="A101" s="125"/>
      <c r="B101" s="125"/>
      <c r="C101" s="125"/>
      <c r="D101" s="125"/>
      <c r="E101" s="125"/>
      <c r="F101" s="126"/>
      <c r="G101" s="125"/>
      <c r="H101" s="125"/>
      <c r="I101" s="125"/>
      <c r="J101" s="127"/>
      <c r="K101" s="125"/>
      <c r="L101" s="125"/>
      <c r="M101" s="125"/>
      <c r="N101" s="125"/>
      <c r="O101" s="125"/>
      <c r="P101" s="125"/>
      <c r="Q101" s="125"/>
      <c r="R101" s="125"/>
      <c r="S101" s="125"/>
      <c r="T101" s="125"/>
    </row>
    <row r="102" spans="1:20">
      <c r="A102" s="125"/>
      <c r="B102" s="125"/>
      <c r="C102" s="125"/>
      <c r="D102" s="125"/>
      <c r="E102" s="125"/>
      <c r="F102" s="126"/>
      <c r="G102" s="125"/>
      <c r="H102" s="125"/>
      <c r="I102" s="125"/>
      <c r="J102" s="127"/>
      <c r="K102" s="125"/>
      <c r="L102" s="125"/>
      <c r="M102" s="125"/>
      <c r="N102" s="125"/>
      <c r="O102" s="125"/>
      <c r="P102" s="125"/>
      <c r="Q102" s="125"/>
      <c r="R102" s="125"/>
      <c r="S102" s="125"/>
      <c r="T102" s="125"/>
    </row>
    <row r="103" spans="1:20">
      <c r="A103" s="125"/>
      <c r="B103" s="125"/>
      <c r="C103" s="125"/>
      <c r="D103" s="125"/>
      <c r="E103" s="125"/>
      <c r="F103" s="126"/>
      <c r="G103" s="125"/>
      <c r="H103" s="125"/>
      <c r="I103" s="125"/>
      <c r="J103" s="127"/>
      <c r="K103" s="125"/>
      <c r="L103" s="125"/>
      <c r="M103" s="125"/>
      <c r="N103" s="125"/>
      <c r="O103" s="125"/>
      <c r="P103" s="125"/>
      <c r="Q103" s="125"/>
      <c r="R103" s="125"/>
      <c r="S103" s="125"/>
      <c r="T103" s="125"/>
    </row>
    <row r="104" spans="1:20">
      <c r="A104" s="125"/>
      <c r="B104" s="125"/>
      <c r="C104" s="125"/>
      <c r="D104" s="125"/>
      <c r="E104" s="125"/>
      <c r="F104" s="126"/>
      <c r="G104" s="125"/>
      <c r="H104" s="125"/>
      <c r="I104" s="125"/>
      <c r="J104" s="127"/>
      <c r="K104" s="125"/>
      <c r="L104" s="125"/>
      <c r="M104" s="125"/>
      <c r="N104" s="125"/>
      <c r="O104" s="125"/>
      <c r="P104" s="125"/>
      <c r="Q104" s="125"/>
      <c r="R104" s="125"/>
      <c r="S104" s="125"/>
      <c r="T104" s="125"/>
    </row>
    <row r="105" spans="1:20">
      <c r="A105" s="125"/>
      <c r="B105" s="125"/>
      <c r="C105" s="125"/>
      <c r="D105" s="125"/>
      <c r="E105" s="125"/>
      <c r="F105" s="126"/>
      <c r="G105" s="125"/>
      <c r="H105" s="125"/>
      <c r="I105" s="125"/>
      <c r="J105" s="127"/>
      <c r="K105" s="125"/>
      <c r="L105" s="125"/>
      <c r="M105" s="125"/>
      <c r="N105" s="125"/>
      <c r="O105" s="125"/>
      <c r="P105" s="125"/>
      <c r="Q105" s="125"/>
      <c r="R105" s="125"/>
      <c r="S105" s="125"/>
      <c r="T105" s="125"/>
    </row>
    <row r="106" spans="1:20">
      <c r="A106" s="125"/>
      <c r="B106" s="125"/>
      <c r="C106" s="125"/>
      <c r="D106" s="125"/>
      <c r="E106" s="125"/>
      <c r="F106" s="126"/>
      <c r="G106" s="125"/>
      <c r="H106" s="125"/>
      <c r="I106" s="125"/>
      <c r="J106" s="127"/>
      <c r="K106" s="125"/>
      <c r="L106" s="125"/>
      <c r="M106" s="125"/>
      <c r="N106" s="125"/>
      <c r="O106" s="125"/>
      <c r="P106" s="125"/>
      <c r="Q106" s="125"/>
      <c r="R106" s="125"/>
      <c r="S106" s="125"/>
      <c r="T106" s="125"/>
    </row>
    <row r="107" spans="1:20">
      <c r="A107" s="125"/>
      <c r="B107" s="125"/>
      <c r="C107" s="125"/>
      <c r="D107" s="125"/>
      <c r="E107" s="125"/>
      <c r="F107" s="126"/>
      <c r="G107" s="125"/>
      <c r="H107" s="125"/>
      <c r="I107" s="125"/>
      <c r="J107" s="127"/>
      <c r="K107" s="125"/>
      <c r="L107" s="125"/>
      <c r="M107" s="125"/>
      <c r="N107" s="125"/>
      <c r="O107" s="125"/>
      <c r="P107" s="125"/>
      <c r="Q107" s="125"/>
      <c r="R107" s="125"/>
      <c r="S107" s="125"/>
      <c r="T107" s="125"/>
    </row>
    <row r="108" spans="1:20">
      <c r="A108" s="125"/>
      <c r="B108" s="125"/>
      <c r="C108" s="125"/>
      <c r="D108" s="125"/>
      <c r="E108" s="125"/>
      <c r="F108" s="126"/>
      <c r="G108" s="125"/>
      <c r="H108" s="125"/>
      <c r="I108" s="125"/>
      <c r="J108" s="127"/>
      <c r="K108" s="125"/>
      <c r="L108" s="125"/>
      <c r="M108" s="125"/>
      <c r="N108" s="125"/>
      <c r="O108" s="125"/>
      <c r="P108" s="125"/>
      <c r="Q108" s="125"/>
      <c r="R108" s="125"/>
      <c r="S108" s="125"/>
      <c r="T108" s="125"/>
    </row>
    <row r="109" spans="1:20">
      <c r="A109" s="125"/>
      <c r="B109" s="125"/>
      <c r="C109" s="125"/>
      <c r="D109" s="125"/>
      <c r="E109" s="125"/>
      <c r="F109" s="126"/>
      <c r="G109" s="125"/>
      <c r="H109" s="125"/>
      <c r="I109" s="125"/>
      <c r="J109" s="127"/>
      <c r="K109" s="125"/>
      <c r="L109" s="125"/>
      <c r="M109" s="125"/>
      <c r="N109" s="125"/>
      <c r="O109" s="125"/>
      <c r="P109" s="125"/>
      <c r="Q109" s="125"/>
      <c r="R109" s="125"/>
      <c r="S109" s="125"/>
      <c r="T109" s="125"/>
    </row>
    <row r="110" spans="1:20">
      <c r="A110" s="125"/>
      <c r="B110" s="125"/>
      <c r="C110" s="125"/>
      <c r="D110" s="125"/>
      <c r="E110" s="125"/>
      <c r="F110" s="126"/>
      <c r="G110" s="125"/>
      <c r="H110" s="125"/>
      <c r="I110" s="125"/>
      <c r="J110" s="127"/>
      <c r="K110" s="125"/>
      <c r="L110" s="125"/>
      <c r="M110" s="125"/>
      <c r="N110" s="125"/>
      <c r="O110" s="125"/>
      <c r="P110" s="125"/>
      <c r="Q110" s="125"/>
      <c r="R110" s="125"/>
      <c r="S110" s="125"/>
      <c r="T110" s="125"/>
    </row>
    <row r="111" spans="1:20">
      <c r="A111" s="125"/>
      <c r="B111" s="125"/>
      <c r="C111" s="125"/>
      <c r="D111" s="125"/>
      <c r="E111" s="125"/>
      <c r="F111" s="126"/>
      <c r="G111" s="125"/>
      <c r="H111" s="125"/>
      <c r="I111" s="125"/>
      <c r="J111" s="127"/>
      <c r="K111" s="125"/>
      <c r="L111" s="125"/>
      <c r="M111" s="125"/>
      <c r="N111" s="125"/>
      <c r="O111" s="125"/>
      <c r="P111" s="125"/>
      <c r="Q111" s="125"/>
      <c r="R111" s="125"/>
      <c r="S111" s="125"/>
      <c r="T111" s="125"/>
    </row>
    <row r="112" spans="1:20">
      <c r="A112" s="125"/>
      <c r="B112" s="125"/>
      <c r="C112" s="125"/>
      <c r="D112" s="125"/>
      <c r="E112" s="125"/>
      <c r="F112" s="126"/>
      <c r="G112" s="125"/>
      <c r="H112" s="125"/>
      <c r="I112" s="125"/>
      <c r="J112" s="127"/>
      <c r="K112" s="125"/>
      <c r="L112" s="125"/>
      <c r="M112" s="125"/>
      <c r="N112" s="125"/>
      <c r="O112" s="125"/>
      <c r="P112" s="125"/>
      <c r="Q112" s="125"/>
      <c r="R112" s="125"/>
      <c r="S112" s="125"/>
      <c r="T112" s="125"/>
    </row>
    <row r="113" spans="1:20">
      <c r="A113" s="125"/>
      <c r="B113" s="125"/>
      <c r="C113" s="125"/>
      <c r="D113" s="125"/>
      <c r="E113" s="125"/>
      <c r="F113" s="126"/>
      <c r="G113" s="125"/>
      <c r="H113" s="125"/>
      <c r="I113" s="125"/>
      <c r="J113" s="127"/>
      <c r="K113" s="125"/>
      <c r="L113" s="125"/>
      <c r="M113" s="125"/>
      <c r="N113" s="125"/>
      <c r="O113" s="125"/>
      <c r="P113" s="125"/>
      <c r="Q113" s="125"/>
      <c r="R113" s="125"/>
      <c r="S113" s="125"/>
      <c r="T113" s="125"/>
    </row>
    <row r="114" spans="1:20">
      <c r="A114" s="125"/>
      <c r="B114" s="125"/>
      <c r="C114" s="125"/>
      <c r="D114" s="125"/>
      <c r="E114" s="125"/>
      <c r="F114" s="126"/>
      <c r="G114" s="125"/>
      <c r="H114" s="125"/>
      <c r="I114" s="125"/>
      <c r="J114" s="127"/>
      <c r="K114" s="125"/>
      <c r="L114" s="125"/>
      <c r="M114" s="125"/>
      <c r="N114" s="125"/>
      <c r="O114" s="125"/>
      <c r="P114" s="125"/>
      <c r="Q114" s="125"/>
      <c r="R114" s="125"/>
      <c r="S114" s="125"/>
      <c r="T114" s="125"/>
    </row>
    <row r="115" spans="1:20">
      <c r="A115" s="125"/>
      <c r="B115" s="125"/>
      <c r="C115" s="125"/>
      <c r="D115" s="125"/>
      <c r="E115" s="125"/>
      <c r="F115" s="126"/>
      <c r="G115" s="125"/>
      <c r="H115" s="125"/>
      <c r="I115" s="125"/>
      <c r="J115" s="127"/>
      <c r="K115" s="125"/>
      <c r="L115" s="125"/>
      <c r="M115" s="125"/>
      <c r="N115" s="125"/>
      <c r="O115" s="125"/>
      <c r="P115" s="125"/>
      <c r="Q115" s="125"/>
      <c r="R115" s="125"/>
      <c r="S115" s="125"/>
      <c r="T115" s="125"/>
    </row>
    <row r="116" spans="1:20">
      <c r="A116" s="125"/>
      <c r="B116" s="125"/>
      <c r="C116" s="125"/>
      <c r="D116" s="125"/>
      <c r="E116" s="125"/>
      <c r="F116" s="126"/>
      <c r="G116" s="125"/>
      <c r="H116" s="125"/>
      <c r="I116" s="125"/>
      <c r="J116" s="127"/>
      <c r="K116" s="125"/>
      <c r="L116" s="125"/>
      <c r="M116" s="125"/>
      <c r="N116" s="125"/>
      <c r="O116" s="125"/>
      <c r="P116" s="125"/>
      <c r="Q116" s="125"/>
      <c r="R116" s="125"/>
      <c r="S116" s="125"/>
      <c r="T116" s="125"/>
    </row>
    <row r="117" spans="1:20">
      <c r="A117" s="125"/>
      <c r="B117" s="125"/>
      <c r="C117" s="125"/>
      <c r="D117" s="125"/>
      <c r="E117" s="125"/>
      <c r="F117" s="126"/>
      <c r="G117" s="125"/>
      <c r="H117" s="125"/>
      <c r="I117" s="125"/>
      <c r="J117" s="127"/>
      <c r="K117" s="125"/>
      <c r="L117" s="125"/>
      <c r="M117" s="125"/>
      <c r="N117" s="125"/>
      <c r="O117" s="125"/>
      <c r="P117" s="125"/>
      <c r="Q117" s="125"/>
      <c r="R117" s="125"/>
      <c r="S117" s="125"/>
      <c r="T117" s="125"/>
    </row>
    <row r="118" spans="1:20">
      <c r="A118" s="125"/>
      <c r="B118" s="125"/>
      <c r="C118" s="125"/>
      <c r="D118" s="125"/>
      <c r="E118" s="125"/>
      <c r="F118" s="126"/>
      <c r="G118" s="125"/>
      <c r="H118" s="125"/>
      <c r="I118" s="125"/>
      <c r="J118" s="127"/>
      <c r="K118" s="125"/>
      <c r="L118" s="125"/>
      <c r="M118" s="125"/>
      <c r="N118" s="125"/>
      <c r="O118" s="125"/>
      <c r="P118" s="125"/>
      <c r="Q118" s="125"/>
      <c r="R118" s="125"/>
      <c r="S118" s="125"/>
      <c r="T118" s="125"/>
    </row>
    <row r="119" spans="1:20" s="51" customFormat="1">
      <c r="A119" s="127"/>
      <c r="B119" s="128" t="s">
        <v>27</v>
      </c>
      <c r="C119" s="128" t="s">
        <v>9</v>
      </c>
      <c r="D119" s="128" t="s">
        <v>79</v>
      </c>
      <c r="E119" s="128" t="s">
        <v>80</v>
      </c>
      <c r="F119" s="128" t="s">
        <v>10</v>
      </c>
      <c r="G119" s="128" t="s">
        <v>2</v>
      </c>
      <c r="H119" s="128" t="s">
        <v>88</v>
      </c>
      <c r="I119" s="128"/>
      <c r="J119" s="128" t="s">
        <v>11</v>
      </c>
      <c r="K119" s="127"/>
      <c r="L119" s="127"/>
      <c r="M119" s="127"/>
      <c r="N119" s="127"/>
      <c r="O119" s="127"/>
      <c r="P119" s="127"/>
      <c r="Q119" s="127"/>
      <c r="R119" s="127"/>
      <c r="S119" s="127"/>
      <c r="T119" s="127"/>
    </row>
    <row r="120" spans="1:20">
      <c r="A120" s="125"/>
      <c r="B120" s="129" t="s">
        <v>3</v>
      </c>
      <c r="C120" s="129" t="s">
        <v>13</v>
      </c>
      <c r="D120" s="130">
        <v>17.5</v>
      </c>
      <c r="E120" s="130">
        <v>12.5</v>
      </c>
      <c r="F120" s="130">
        <f>SUM(D120:E120)</f>
        <v>30</v>
      </c>
      <c r="G120" s="130">
        <f>F120+F120*J120</f>
        <v>33</v>
      </c>
      <c r="H120" s="131">
        <v>32</v>
      </c>
      <c r="I120" s="132">
        <f>H120-F120</f>
        <v>2</v>
      </c>
      <c r="J120" s="133">
        <v>0.1</v>
      </c>
      <c r="K120" s="143"/>
      <c r="L120" s="125"/>
      <c r="M120" s="125"/>
      <c r="N120" s="125"/>
      <c r="O120" s="125"/>
      <c r="P120" s="125"/>
      <c r="Q120" s="125"/>
      <c r="R120" s="125"/>
      <c r="S120" s="125"/>
      <c r="T120" s="125"/>
    </row>
    <row r="121" spans="1:20">
      <c r="A121" s="125"/>
      <c r="B121" s="129" t="s">
        <v>5</v>
      </c>
      <c r="C121" s="134">
        <v>4199</v>
      </c>
      <c r="D121" s="135">
        <v>6.5</v>
      </c>
      <c r="E121" s="135">
        <v>12.5</v>
      </c>
      <c r="F121" s="130">
        <f t="shared" ref="F121:F124" si="0">SUM(D121:E121)</f>
        <v>19</v>
      </c>
      <c r="G121" s="130">
        <f>F121+F121*J120</f>
        <v>20.9</v>
      </c>
      <c r="H121" s="131">
        <v>21</v>
      </c>
      <c r="I121" s="132">
        <f t="shared" ref="I121:I124" si="1">H121-F121</f>
        <v>2</v>
      </c>
      <c r="J121" s="128"/>
      <c r="K121" s="143"/>
      <c r="L121" s="125"/>
      <c r="M121" s="125"/>
      <c r="N121" s="125"/>
      <c r="O121" s="125"/>
      <c r="P121" s="125"/>
      <c r="Q121" s="125"/>
      <c r="R121" s="125"/>
      <c r="S121" s="125"/>
      <c r="T121" s="125"/>
    </row>
    <row r="122" spans="1:20">
      <c r="A122" s="125"/>
      <c r="B122" s="129" t="s">
        <v>6</v>
      </c>
      <c r="C122" s="129" t="s">
        <v>21</v>
      </c>
      <c r="D122" s="130">
        <v>35</v>
      </c>
      <c r="E122" s="135">
        <v>12.5</v>
      </c>
      <c r="F122" s="130">
        <f t="shared" si="0"/>
        <v>47.5</v>
      </c>
      <c r="G122" s="130">
        <f>F122+F122*J120</f>
        <v>52.25</v>
      </c>
      <c r="H122" s="131">
        <v>52</v>
      </c>
      <c r="I122" s="132">
        <f t="shared" si="1"/>
        <v>4.5</v>
      </c>
      <c r="J122" s="128"/>
      <c r="K122" s="143"/>
      <c r="L122" s="125"/>
      <c r="M122" s="125"/>
      <c r="N122" s="125"/>
      <c r="O122" s="125"/>
      <c r="P122" s="125"/>
      <c r="Q122" s="125"/>
      <c r="R122" s="125"/>
      <c r="S122" s="125"/>
      <c r="T122" s="125"/>
    </row>
    <row r="123" spans="1:20">
      <c r="A123" s="125"/>
      <c r="B123" s="129" t="s">
        <v>6</v>
      </c>
      <c r="C123" s="129" t="s">
        <v>22</v>
      </c>
      <c r="D123" s="130">
        <v>32.5</v>
      </c>
      <c r="E123" s="135">
        <v>12.5</v>
      </c>
      <c r="F123" s="130">
        <f t="shared" si="0"/>
        <v>45</v>
      </c>
      <c r="G123" s="130">
        <f>F123+F123*J120</f>
        <v>49.5</v>
      </c>
      <c r="H123" s="131">
        <v>48</v>
      </c>
      <c r="I123" s="132">
        <f t="shared" si="1"/>
        <v>3</v>
      </c>
      <c r="J123" s="128"/>
      <c r="K123" s="143"/>
      <c r="L123" s="125"/>
      <c r="M123" s="125"/>
      <c r="N123" s="125"/>
      <c r="O123" s="125"/>
      <c r="P123" s="125"/>
      <c r="Q123" s="125"/>
      <c r="R123" s="125"/>
      <c r="S123" s="125"/>
      <c r="T123" s="125"/>
    </row>
    <row r="124" spans="1:20">
      <c r="A124" s="125"/>
      <c r="B124" s="129" t="s">
        <v>7</v>
      </c>
      <c r="C124" s="129" t="s">
        <v>28</v>
      </c>
      <c r="D124" s="130">
        <v>25</v>
      </c>
      <c r="E124" s="135">
        <v>12.5</v>
      </c>
      <c r="F124" s="130">
        <f t="shared" si="0"/>
        <v>37.5</v>
      </c>
      <c r="G124" s="130">
        <f>F124+F124*J120</f>
        <v>41.25</v>
      </c>
      <c r="H124" s="131">
        <v>42</v>
      </c>
      <c r="I124" s="132">
        <f t="shared" si="1"/>
        <v>4.5</v>
      </c>
      <c r="J124" s="128"/>
      <c r="K124" s="143"/>
      <c r="L124" s="125"/>
      <c r="M124" s="125"/>
      <c r="N124" s="125"/>
      <c r="O124" s="125"/>
      <c r="P124" s="125"/>
      <c r="Q124" s="125"/>
      <c r="R124" s="125"/>
      <c r="S124" s="125"/>
      <c r="T124" s="125"/>
    </row>
    <row r="125" spans="1:20">
      <c r="A125" s="125"/>
      <c r="B125" s="19"/>
      <c r="C125" s="19"/>
      <c r="D125" s="144"/>
      <c r="E125" s="144"/>
      <c r="F125" s="144"/>
      <c r="G125" s="144"/>
      <c r="H125" s="145"/>
      <c r="I125" s="146"/>
      <c r="J125" s="145"/>
      <c r="K125" s="143"/>
      <c r="L125" s="125"/>
      <c r="M125" s="125"/>
      <c r="N125" s="125"/>
      <c r="O125" s="125"/>
      <c r="P125" s="125"/>
      <c r="Q125" s="125"/>
      <c r="R125" s="125"/>
      <c r="S125" s="125"/>
      <c r="T125" s="125"/>
    </row>
    <row r="126" spans="1:20">
      <c r="A126" s="125"/>
      <c r="B126" s="19"/>
      <c r="C126" s="19"/>
      <c r="D126" s="144"/>
      <c r="E126" s="19"/>
      <c r="F126" s="19"/>
      <c r="G126" s="19"/>
      <c r="H126" s="147" t="s">
        <v>86</v>
      </c>
      <c r="I126" s="146">
        <f>SUM(I120:I124)</f>
        <v>16</v>
      </c>
      <c r="J126" s="145"/>
      <c r="K126" s="143"/>
      <c r="L126" s="125"/>
      <c r="M126" s="125"/>
      <c r="N126" s="125"/>
      <c r="O126" s="125"/>
      <c r="P126" s="125"/>
      <c r="Q126" s="125"/>
      <c r="R126" s="125"/>
      <c r="S126" s="125"/>
      <c r="T126" s="125"/>
    </row>
    <row r="127" spans="1:20">
      <c r="A127" s="125"/>
      <c r="B127" s="19"/>
      <c r="C127" s="19"/>
      <c r="D127" s="144"/>
      <c r="E127" s="19"/>
      <c r="F127" s="145"/>
      <c r="G127" s="19"/>
      <c r="H127" s="19"/>
      <c r="I127" s="19"/>
      <c r="J127" s="145"/>
      <c r="K127" s="143"/>
      <c r="L127" s="125"/>
      <c r="M127" s="125"/>
      <c r="N127" s="125"/>
      <c r="O127" s="125"/>
      <c r="P127" s="125"/>
      <c r="Q127" s="125"/>
      <c r="R127" s="125"/>
      <c r="S127" s="125"/>
      <c r="T127" s="125"/>
    </row>
    <row r="128" spans="1:20">
      <c r="A128" s="125"/>
      <c r="B128" s="19"/>
      <c r="C128" s="19"/>
      <c r="D128" s="144"/>
      <c r="E128" s="19"/>
      <c r="F128" s="19"/>
      <c r="G128" s="19"/>
      <c r="H128" s="147" t="s">
        <v>87</v>
      </c>
      <c r="I128" s="146">
        <f>AVERAGE(I120:I124)</f>
        <v>3.2</v>
      </c>
      <c r="J128" s="148"/>
      <c r="K128" s="143"/>
      <c r="L128" s="125"/>
      <c r="M128" s="125"/>
      <c r="N128" s="125"/>
      <c r="O128" s="125"/>
      <c r="P128" s="125"/>
      <c r="Q128" s="125"/>
      <c r="R128" s="125"/>
      <c r="S128" s="125"/>
      <c r="T128" s="125"/>
    </row>
    <row r="129" spans="1:20">
      <c r="A129" s="125"/>
      <c r="B129" s="19"/>
      <c r="C129" s="19"/>
      <c r="D129" s="19"/>
      <c r="E129" s="19"/>
      <c r="F129" s="145"/>
      <c r="G129" s="19"/>
      <c r="H129" s="19"/>
      <c r="I129" s="19"/>
      <c r="J129" s="145"/>
      <c r="K129" s="143"/>
      <c r="L129" s="125"/>
      <c r="M129" s="125"/>
      <c r="N129" s="125"/>
      <c r="O129" s="125"/>
      <c r="P129" s="125"/>
      <c r="Q129" s="125"/>
      <c r="R129" s="125"/>
      <c r="S129" s="125"/>
      <c r="T129" s="125"/>
    </row>
    <row r="130" spans="1:20">
      <c r="A130" s="125"/>
      <c r="B130" s="129" t="s">
        <v>65</v>
      </c>
      <c r="C130" s="129"/>
      <c r="D130" s="129" t="s">
        <v>65</v>
      </c>
      <c r="E130" s="129"/>
      <c r="F130" s="136"/>
      <c r="G130" s="129"/>
      <c r="H130" s="129"/>
      <c r="I130" s="125"/>
      <c r="J130" s="127"/>
      <c r="K130" s="125"/>
      <c r="L130" s="125"/>
      <c r="M130" s="125"/>
      <c r="N130" s="125"/>
      <c r="O130" s="125"/>
      <c r="P130" s="125"/>
      <c r="Q130" s="125"/>
      <c r="R130" s="125"/>
      <c r="S130" s="125"/>
      <c r="T130" s="125"/>
    </row>
    <row r="131" spans="1:20">
      <c r="A131" s="125"/>
      <c r="B131" s="125" t="s">
        <v>38</v>
      </c>
      <c r="C131" s="129"/>
      <c r="D131" s="125" t="s">
        <v>38</v>
      </c>
      <c r="E131" s="129"/>
      <c r="F131" s="129"/>
      <c r="G131" s="129"/>
      <c r="H131" s="136"/>
      <c r="I131" s="132"/>
      <c r="J131" s="137"/>
      <c r="K131" s="149"/>
      <c r="L131" s="125"/>
      <c r="M131" s="125"/>
      <c r="N131" s="125"/>
      <c r="O131" s="125"/>
      <c r="P131" s="125"/>
      <c r="Q131" s="125"/>
      <c r="R131" s="125"/>
      <c r="S131" s="125"/>
      <c r="T131" s="125"/>
    </row>
    <row r="132" spans="1:20">
      <c r="A132" s="125"/>
      <c r="B132" s="125" t="s">
        <v>39</v>
      </c>
      <c r="C132" s="125"/>
      <c r="D132" s="125" t="s">
        <v>39</v>
      </c>
      <c r="E132" s="125"/>
      <c r="F132" s="126"/>
      <c r="G132" s="125"/>
      <c r="H132" s="125"/>
      <c r="I132" s="125"/>
      <c r="J132" s="127"/>
      <c r="K132" s="125"/>
      <c r="L132" s="125"/>
      <c r="M132" s="125"/>
      <c r="N132" s="125"/>
      <c r="O132" s="125"/>
      <c r="P132" s="125"/>
      <c r="Q132" s="125"/>
      <c r="R132" s="125"/>
      <c r="S132" s="125"/>
      <c r="T132" s="125"/>
    </row>
    <row r="133" spans="1:20">
      <c r="A133" s="125"/>
      <c r="B133" s="125" t="s">
        <v>40</v>
      </c>
      <c r="C133" s="125"/>
      <c r="D133" s="125" t="s">
        <v>40</v>
      </c>
      <c r="E133" s="125"/>
      <c r="F133" s="126"/>
      <c r="G133" s="125"/>
      <c r="H133" s="125"/>
      <c r="I133" s="125"/>
      <c r="J133" s="127"/>
      <c r="K133" s="125"/>
      <c r="L133" s="125"/>
      <c r="M133" s="125"/>
      <c r="N133" s="125"/>
      <c r="O133" s="125"/>
      <c r="P133" s="125"/>
      <c r="Q133" s="125"/>
      <c r="R133" s="125"/>
      <c r="S133" s="125"/>
      <c r="T133" s="125"/>
    </row>
    <row r="134" spans="1:20">
      <c r="A134" s="125"/>
      <c r="B134" s="125" t="s">
        <v>41</v>
      </c>
      <c r="C134" s="125"/>
      <c r="D134" s="125" t="s">
        <v>41</v>
      </c>
      <c r="E134" s="125"/>
      <c r="F134" s="126"/>
      <c r="G134" s="125"/>
      <c r="H134" s="125"/>
      <c r="I134" s="125"/>
      <c r="J134" s="127"/>
      <c r="K134" s="125"/>
      <c r="L134" s="125"/>
      <c r="M134" s="125"/>
      <c r="N134" s="125"/>
      <c r="O134" s="125"/>
      <c r="P134" s="125"/>
      <c r="Q134" s="125"/>
      <c r="R134" s="125"/>
      <c r="S134" s="125"/>
      <c r="T134" s="125"/>
    </row>
    <row r="135" spans="1:20">
      <c r="A135" s="125"/>
      <c r="B135" s="125" t="s">
        <v>43</v>
      </c>
      <c r="C135" s="125"/>
      <c r="D135" s="125" t="s">
        <v>43</v>
      </c>
      <c r="E135" s="125"/>
      <c r="F135" s="126"/>
      <c r="G135" s="125"/>
      <c r="H135" s="125"/>
      <c r="I135" s="125"/>
      <c r="J135" s="127"/>
      <c r="K135" s="125"/>
      <c r="L135" s="125"/>
      <c r="M135" s="125"/>
      <c r="N135" s="125"/>
      <c r="O135" s="125"/>
      <c r="P135" s="125"/>
      <c r="Q135" s="125"/>
      <c r="R135" s="125"/>
      <c r="S135" s="125"/>
      <c r="T135" s="125"/>
    </row>
    <row r="136" spans="1:20">
      <c r="A136" s="125"/>
      <c r="B136" s="125" t="s">
        <v>44</v>
      </c>
      <c r="C136" s="125"/>
      <c r="D136" s="125" t="s">
        <v>44</v>
      </c>
      <c r="E136" s="125"/>
      <c r="F136" s="126"/>
      <c r="G136" s="125"/>
      <c r="H136" s="125"/>
      <c r="I136" s="125"/>
      <c r="J136" s="127"/>
      <c r="K136" s="125"/>
      <c r="L136" s="125"/>
      <c r="M136" s="125"/>
      <c r="N136" s="125"/>
      <c r="O136" s="125"/>
      <c r="P136" s="125"/>
      <c r="Q136" s="125"/>
      <c r="R136" s="125"/>
      <c r="S136" s="125"/>
      <c r="T136" s="125"/>
    </row>
    <row r="137" spans="1:20">
      <c r="A137" s="125"/>
      <c r="B137" s="125" t="s">
        <v>45</v>
      </c>
      <c r="C137" s="125"/>
      <c r="D137" s="125" t="s">
        <v>46</v>
      </c>
      <c r="E137" s="125"/>
      <c r="F137" s="126"/>
      <c r="G137" s="125"/>
      <c r="H137" s="125"/>
      <c r="I137" s="125"/>
      <c r="J137" s="127"/>
      <c r="K137" s="125"/>
      <c r="L137" s="125"/>
      <c r="M137" s="125"/>
      <c r="N137" s="125"/>
      <c r="O137" s="125"/>
      <c r="P137" s="125"/>
      <c r="Q137" s="125"/>
      <c r="R137" s="125"/>
      <c r="S137" s="125"/>
      <c r="T137" s="125"/>
    </row>
    <row r="138" spans="1:20">
      <c r="A138" s="125"/>
      <c r="B138" s="125" t="s">
        <v>46</v>
      </c>
      <c r="C138" s="125"/>
      <c r="D138" s="125"/>
      <c r="E138" s="125"/>
      <c r="F138" s="126"/>
      <c r="G138" s="125"/>
      <c r="H138" s="125"/>
      <c r="I138" s="125"/>
      <c r="J138" s="127"/>
      <c r="K138" s="125"/>
      <c r="L138" s="125"/>
      <c r="M138" s="125"/>
      <c r="N138" s="125"/>
      <c r="O138" s="125"/>
      <c r="P138" s="125"/>
      <c r="Q138" s="125"/>
      <c r="R138" s="125"/>
      <c r="S138" s="125"/>
      <c r="T138" s="125"/>
    </row>
    <row r="139" spans="1:20">
      <c r="A139" s="125"/>
      <c r="B139" s="125"/>
      <c r="C139" s="125"/>
      <c r="D139" s="125"/>
      <c r="E139" s="125"/>
      <c r="F139" s="126"/>
      <c r="G139" s="125"/>
      <c r="H139" s="125"/>
      <c r="I139" s="125"/>
      <c r="J139" s="127"/>
      <c r="K139" s="125"/>
      <c r="L139" s="125"/>
      <c r="M139" s="125"/>
      <c r="N139" s="125"/>
      <c r="O139" s="125"/>
      <c r="P139" s="125"/>
      <c r="Q139" s="125"/>
      <c r="R139" s="125"/>
      <c r="S139" s="125"/>
      <c r="T139" s="125"/>
    </row>
    <row r="140" spans="1:20">
      <c r="A140" s="125"/>
      <c r="B140" s="125" t="s">
        <v>76</v>
      </c>
      <c r="C140" s="125"/>
      <c r="D140" s="125"/>
      <c r="E140" s="125"/>
      <c r="F140" s="126"/>
      <c r="G140" s="125"/>
      <c r="H140" s="125"/>
      <c r="I140" s="125"/>
      <c r="J140" s="127"/>
      <c r="K140" s="125"/>
      <c r="L140" s="125"/>
      <c r="M140" s="125"/>
      <c r="N140" s="125"/>
      <c r="O140" s="125"/>
      <c r="P140" s="125"/>
      <c r="Q140" s="125"/>
      <c r="R140" s="125"/>
      <c r="S140" s="125"/>
      <c r="T140" s="125"/>
    </row>
    <row r="141" spans="1:20">
      <c r="A141" s="125"/>
      <c r="B141" s="125" t="s">
        <v>24</v>
      </c>
      <c r="C141" s="125"/>
      <c r="D141" s="125"/>
      <c r="E141" s="125"/>
      <c r="F141" s="126"/>
      <c r="G141" s="125"/>
      <c r="H141" s="125"/>
      <c r="I141" s="125"/>
      <c r="J141" s="127"/>
      <c r="K141" s="125"/>
      <c r="L141" s="125"/>
      <c r="M141" s="125"/>
      <c r="N141" s="125"/>
      <c r="O141" s="125"/>
      <c r="P141" s="125"/>
      <c r="Q141" s="125"/>
      <c r="R141" s="125"/>
      <c r="S141" s="125"/>
      <c r="T141" s="125"/>
    </row>
    <row r="142" spans="1:20">
      <c r="A142" s="125"/>
      <c r="B142" s="125" t="s">
        <v>77</v>
      </c>
      <c r="C142" s="125"/>
      <c r="D142" s="125"/>
      <c r="E142" s="125"/>
      <c r="F142" s="126"/>
      <c r="G142" s="125"/>
      <c r="H142" s="125"/>
      <c r="I142" s="125"/>
      <c r="J142" s="127"/>
      <c r="K142" s="125"/>
      <c r="L142" s="125"/>
      <c r="M142" s="125"/>
      <c r="N142" s="125"/>
      <c r="O142" s="125"/>
      <c r="P142" s="125"/>
      <c r="Q142" s="125"/>
      <c r="R142" s="125"/>
      <c r="S142" s="125"/>
      <c r="T142" s="125"/>
    </row>
    <row r="143" spans="1:20">
      <c r="A143" s="125"/>
      <c r="B143" s="125"/>
      <c r="C143" s="125"/>
      <c r="D143" s="125"/>
      <c r="E143" s="125"/>
      <c r="F143" s="126"/>
      <c r="G143" s="125"/>
      <c r="H143" s="125"/>
      <c r="I143" s="125"/>
      <c r="J143" s="127"/>
      <c r="K143" s="125"/>
      <c r="L143" s="125"/>
      <c r="M143" s="125"/>
      <c r="N143" s="125"/>
      <c r="O143" s="125"/>
      <c r="P143" s="125"/>
      <c r="Q143" s="125"/>
      <c r="R143" s="125"/>
      <c r="S143" s="125"/>
      <c r="T143" s="125"/>
    </row>
    <row r="144" spans="1:20">
      <c r="A144" s="125"/>
      <c r="B144" s="125"/>
      <c r="C144" s="125"/>
      <c r="D144" s="125"/>
      <c r="E144" s="125"/>
      <c r="F144" s="126"/>
      <c r="G144" s="125"/>
      <c r="H144" s="125"/>
      <c r="I144" s="125"/>
      <c r="J144" s="127"/>
      <c r="K144" s="125"/>
      <c r="L144" s="125"/>
      <c r="M144" s="125"/>
      <c r="N144" s="125"/>
      <c r="O144" s="125"/>
      <c r="P144" s="125"/>
      <c r="Q144" s="125"/>
      <c r="R144" s="125"/>
      <c r="S144" s="125"/>
      <c r="T144" s="125"/>
    </row>
    <row r="145" spans="1:20">
      <c r="A145" s="125"/>
      <c r="B145" s="125"/>
      <c r="C145" s="125"/>
      <c r="D145" s="125"/>
      <c r="E145" s="125"/>
      <c r="F145" s="126"/>
      <c r="G145" s="125"/>
      <c r="H145" s="125"/>
      <c r="I145" s="125"/>
      <c r="J145" s="127"/>
      <c r="K145" s="125"/>
      <c r="L145" s="125"/>
      <c r="M145" s="125"/>
      <c r="N145" s="125"/>
      <c r="O145" s="125"/>
      <c r="P145" s="125"/>
      <c r="Q145" s="125"/>
      <c r="R145" s="125"/>
      <c r="S145" s="125"/>
      <c r="T145" s="125"/>
    </row>
    <row r="146" spans="1:20">
      <c r="A146" s="125"/>
      <c r="B146" s="125"/>
      <c r="C146" s="125"/>
      <c r="D146" s="125"/>
      <c r="E146" s="125"/>
      <c r="F146" s="126"/>
      <c r="G146" s="125"/>
      <c r="H146" s="125"/>
      <c r="I146" s="125"/>
      <c r="J146" s="127"/>
      <c r="K146" s="125"/>
      <c r="L146" s="125"/>
      <c r="M146" s="125"/>
      <c r="N146" s="125"/>
      <c r="O146" s="125"/>
      <c r="P146" s="125"/>
      <c r="Q146" s="125"/>
      <c r="R146" s="125"/>
      <c r="S146" s="125"/>
      <c r="T146" s="125"/>
    </row>
    <row r="147" spans="1:20">
      <c r="A147" s="125"/>
      <c r="B147" s="125"/>
      <c r="C147" s="125"/>
      <c r="D147" s="125"/>
      <c r="E147" s="125"/>
      <c r="F147" s="126"/>
      <c r="G147" s="125"/>
      <c r="H147" s="125"/>
      <c r="I147" s="125"/>
      <c r="J147" s="127"/>
      <c r="K147" s="125"/>
      <c r="L147" s="125"/>
      <c r="M147" s="125"/>
      <c r="N147" s="125"/>
      <c r="O147" s="125"/>
      <c r="P147" s="125"/>
      <c r="Q147" s="125"/>
      <c r="R147" s="125"/>
      <c r="S147" s="125"/>
      <c r="T147" s="125"/>
    </row>
    <row r="148" spans="1:20">
      <c r="A148" s="125"/>
      <c r="B148" s="125"/>
      <c r="C148" s="125"/>
      <c r="D148" s="125"/>
      <c r="E148" s="125"/>
      <c r="F148" s="126"/>
      <c r="G148" s="125"/>
      <c r="H148" s="125"/>
      <c r="I148" s="125"/>
      <c r="J148" s="127"/>
      <c r="K148" s="125"/>
      <c r="L148" s="125"/>
      <c r="M148" s="125"/>
      <c r="N148" s="125"/>
      <c r="O148" s="125"/>
      <c r="P148" s="125"/>
      <c r="Q148" s="125"/>
      <c r="R148" s="125"/>
      <c r="S148" s="125"/>
      <c r="T148" s="125"/>
    </row>
    <row r="149" spans="1:20">
      <c r="A149" s="125"/>
      <c r="B149" s="125"/>
      <c r="C149" s="125"/>
      <c r="D149" s="125"/>
      <c r="E149" s="125"/>
      <c r="F149" s="126"/>
      <c r="G149" s="125"/>
      <c r="H149" s="125"/>
      <c r="I149" s="125"/>
      <c r="J149" s="127"/>
      <c r="K149" s="125"/>
      <c r="L149" s="125"/>
      <c r="M149" s="125"/>
      <c r="N149" s="125"/>
      <c r="O149" s="125"/>
      <c r="P149" s="125"/>
      <c r="Q149" s="125"/>
      <c r="R149" s="125"/>
      <c r="S149" s="125"/>
      <c r="T149" s="125"/>
    </row>
    <row r="150" spans="1:20">
      <c r="A150" s="125"/>
      <c r="B150" s="125"/>
      <c r="C150" s="125"/>
      <c r="D150" s="125"/>
      <c r="E150" s="125"/>
      <c r="F150" s="126"/>
      <c r="G150" s="125"/>
      <c r="H150" s="125"/>
      <c r="I150" s="125"/>
      <c r="J150" s="127"/>
      <c r="K150" s="125"/>
      <c r="L150" s="125"/>
      <c r="M150" s="125"/>
      <c r="N150" s="125"/>
      <c r="O150" s="125"/>
      <c r="P150" s="125"/>
      <c r="Q150" s="125"/>
      <c r="R150" s="125"/>
      <c r="S150" s="125"/>
      <c r="T150" s="125"/>
    </row>
    <row r="151" spans="1:20">
      <c r="A151" s="125"/>
      <c r="B151" s="125"/>
      <c r="C151" s="125"/>
      <c r="D151" s="125"/>
      <c r="E151" s="125"/>
      <c r="F151" s="126"/>
      <c r="G151" s="125"/>
      <c r="H151" s="125"/>
      <c r="I151" s="125"/>
      <c r="J151" s="127"/>
      <c r="K151" s="125"/>
      <c r="L151" s="125"/>
      <c r="M151" s="125"/>
      <c r="N151" s="125"/>
      <c r="O151" s="125"/>
      <c r="P151" s="125"/>
      <c r="Q151" s="125"/>
      <c r="R151" s="125"/>
      <c r="S151" s="125"/>
      <c r="T151" s="125"/>
    </row>
    <row r="152" spans="1:20">
      <c r="A152" s="125"/>
      <c r="B152" s="125"/>
      <c r="C152" s="125"/>
      <c r="D152" s="125"/>
      <c r="E152" s="125"/>
      <c r="F152" s="126"/>
      <c r="G152" s="125"/>
      <c r="H152" s="125"/>
      <c r="I152" s="125"/>
      <c r="J152" s="127"/>
      <c r="K152" s="125"/>
      <c r="L152" s="125"/>
      <c r="M152" s="125"/>
      <c r="N152" s="125"/>
      <c r="O152" s="125"/>
      <c r="P152" s="125"/>
      <c r="Q152" s="125"/>
      <c r="R152" s="125"/>
      <c r="S152" s="125"/>
      <c r="T152" s="125"/>
    </row>
    <row r="153" spans="1:20">
      <c r="A153" s="125"/>
      <c r="B153" s="125"/>
      <c r="C153" s="125"/>
      <c r="D153" s="125"/>
      <c r="E153" s="125"/>
      <c r="F153" s="126"/>
      <c r="G153" s="125"/>
      <c r="H153" s="125"/>
      <c r="I153" s="125"/>
      <c r="J153" s="127"/>
      <c r="K153" s="125"/>
      <c r="L153" s="125"/>
      <c r="M153" s="125"/>
      <c r="N153" s="125"/>
      <c r="O153" s="125"/>
      <c r="P153" s="125"/>
      <c r="Q153" s="125"/>
      <c r="R153" s="125"/>
      <c r="S153" s="125"/>
      <c r="T153" s="125"/>
    </row>
    <row r="154" spans="1:20">
      <c r="A154" s="125"/>
      <c r="B154" s="125"/>
      <c r="C154" s="125"/>
      <c r="D154" s="125"/>
      <c r="E154" s="125"/>
      <c r="F154" s="126"/>
      <c r="G154" s="125"/>
      <c r="H154" s="125"/>
      <c r="I154" s="125"/>
      <c r="J154" s="127"/>
      <c r="K154" s="125"/>
      <c r="L154" s="125"/>
      <c r="M154" s="125"/>
      <c r="N154" s="125"/>
      <c r="O154" s="125"/>
      <c r="P154" s="125"/>
      <c r="Q154" s="125"/>
      <c r="R154" s="125"/>
      <c r="S154" s="125"/>
      <c r="T154" s="125"/>
    </row>
    <row r="155" spans="1:20">
      <c r="A155" s="125"/>
      <c r="B155" s="125"/>
      <c r="C155" s="125"/>
      <c r="D155" s="125"/>
      <c r="E155" s="125"/>
      <c r="F155" s="126"/>
      <c r="G155" s="125"/>
      <c r="H155" s="125"/>
      <c r="I155" s="125"/>
      <c r="J155" s="127"/>
      <c r="K155" s="125"/>
      <c r="L155" s="125"/>
      <c r="M155" s="125"/>
      <c r="N155" s="125"/>
      <c r="O155" s="125"/>
      <c r="P155" s="125"/>
      <c r="Q155" s="125"/>
      <c r="R155" s="125"/>
      <c r="S155" s="125"/>
      <c r="T155" s="125"/>
    </row>
    <row r="156" spans="1:20">
      <c r="A156" s="125"/>
      <c r="B156" s="125"/>
      <c r="C156" s="125"/>
      <c r="D156" s="125"/>
      <c r="E156" s="125"/>
      <c r="F156" s="126"/>
      <c r="G156" s="125"/>
      <c r="H156" s="125"/>
      <c r="I156" s="125"/>
      <c r="J156" s="127"/>
      <c r="K156" s="125"/>
      <c r="L156" s="125"/>
      <c r="M156" s="125"/>
      <c r="N156" s="125"/>
      <c r="O156" s="125"/>
      <c r="P156" s="125"/>
      <c r="Q156" s="125"/>
      <c r="R156" s="125"/>
      <c r="S156" s="125"/>
      <c r="T156" s="125"/>
    </row>
    <row r="157" spans="1:20">
      <c r="A157" s="125"/>
      <c r="B157" s="125"/>
      <c r="C157" s="125"/>
      <c r="D157" s="125"/>
      <c r="E157" s="125"/>
      <c r="F157" s="126"/>
      <c r="G157" s="125"/>
      <c r="H157" s="125"/>
      <c r="I157" s="125"/>
      <c r="J157" s="127"/>
      <c r="K157" s="125"/>
      <c r="L157" s="125"/>
      <c r="M157" s="125"/>
      <c r="N157" s="125"/>
      <c r="O157" s="125"/>
      <c r="P157" s="125"/>
      <c r="Q157" s="125"/>
      <c r="R157" s="125"/>
      <c r="S157" s="125"/>
      <c r="T157" s="125"/>
    </row>
    <row r="158" spans="1:20">
      <c r="A158" s="125"/>
      <c r="B158" s="125"/>
      <c r="C158" s="125"/>
      <c r="D158" s="125"/>
      <c r="E158" s="125"/>
      <c r="F158" s="126"/>
      <c r="G158" s="125"/>
      <c r="H158" s="125"/>
      <c r="I158" s="125"/>
      <c r="J158" s="127"/>
      <c r="K158" s="125"/>
      <c r="L158" s="125"/>
      <c r="M158" s="125"/>
      <c r="N158" s="125"/>
      <c r="O158" s="125"/>
      <c r="P158" s="125"/>
      <c r="Q158" s="125"/>
      <c r="R158" s="125"/>
      <c r="S158" s="125"/>
      <c r="T158" s="125"/>
    </row>
    <row r="159" spans="1:20">
      <c r="A159" s="125"/>
      <c r="B159" s="125"/>
      <c r="C159" s="125"/>
      <c r="D159" s="125"/>
      <c r="E159" s="125"/>
      <c r="F159" s="126"/>
      <c r="G159" s="125"/>
      <c r="H159" s="125"/>
      <c r="I159" s="125"/>
      <c r="J159" s="127"/>
      <c r="K159" s="125"/>
      <c r="L159" s="125"/>
      <c r="M159" s="125"/>
      <c r="N159" s="125"/>
      <c r="O159" s="125"/>
      <c r="P159" s="125"/>
      <c r="Q159" s="125"/>
      <c r="R159" s="125"/>
      <c r="S159" s="125"/>
      <c r="T159" s="125"/>
    </row>
    <row r="160" spans="1:20">
      <c r="A160" s="125"/>
      <c r="B160" s="125"/>
      <c r="C160" s="125"/>
      <c r="D160" s="125"/>
      <c r="E160" s="125"/>
      <c r="F160" s="126"/>
      <c r="G160" s="125"/>
      <c r="H160" s="125"/>
      <c r="I160" s="125"/>
      <c r="J160" s="127"/>
      <c r="K160" s="125"/>
      <c r="L160" s="125"/>
      <c r="M160" s="125"/>
      <c r="N160" s="125"/>
      <c r="O160" s="125"/>
      <c r="P160" s="125"/>
      <c r="Q160" s="125"/>
      <c r="R160" s="125"/>
      <c r="S160" s="125"/>
      <c r="T160" s="125"/>
    </row>
    <row r="161" spans="1:20">
      <c r="A161" s="125"/>
      <c r="B161" s="125"/>
      <c r="C161" s="125"/>
      <c r="D161" s="125"/>
      <c r="E161" s="125"/>
      <c r="F161" s="126"/>
      <c r="G161" s="125"/>
      <c r="H161" s="125"/>
      <c r="I161" s="125"/>
      <c r="J161" s="127"/>
      <c r="K161" s="125"/>
      <c r="L161" s="125"/>
      <c r="M161" s="125"/>
      <c r="N161" s="125"/>
      <c r="O161" s="125"/>
      <c r="P161" s="125"/>
      <c r="Q161" s="125"/>
      <c r="R161" s="125"/>
      <c r="S161" s="125"/>
      <c r="T161" s="125"/>
    </row>
    <row r="162" spans="1:20">
      <c r="A162" s="125"/>
      <c r="B162" s="125"/>
      <c r="C162" s="125"/>
      <c r="D162" s="125"/>
      <c r="E162" s="125"/>
      <c r="F162" s="126"/>
      <c r="G162" s="125"/>
      <c r="H162" s="125"/>
      <c r="I162" s="125"/>
      <c r="J162" s="127"/>
      <c r="K162" s="125"/>
      <c r="L162" s="125"/>
      <c r="M162" s="125"/>
      <c r="N162" s="125"/>
      <c r="O162" s="125"/>
      <c r="P162" s="125"/>
      <c r="Q162" s="125"/>
      <c r="R162" s="125"/>
      <c r="S162" s="125"/>
      <c r="T162" s="125"/>
    </row>
    <row r="163" spans="1:20">
      <c r="A163" s="125"/>
      <c r="B163" s="125"/>
      <c r="C163" s="125"/>
      <c r="D163" s="125"/>
      <c r="E163" s="125"/>
      <c r="F163" s="126"/>
      <c r="G163" s="125"/>
      <c r="H163" s="125"/>
      <c r="I163" s="125"/>
      <c r="J163" s="127"/>
      <c r="K163" s="125"/>
      <c r="L163" s="125"/>
      <c r="M163" s="125"/>
      <c r="N163" s="125"/>
      <c r="O163" s="125"/>
      <c r="P163" s="125"/>
      <c r="Q163" s="125"/>
      <c r="R163" s="125"/>
      <c r="S163" s="125"/>
      <c r="T163" s="125"/>
    </row>
    <row r="164" spans="1:20">
      <c r="A164" s="125"/>
      <c r="B164" s="125"/>
      <c r="C164" s="125"/>
      <c r="D164" s="125"/>
      <c r="E164" s="125"/>
      <c r="F164" s="126"/>
      <c r="G164" s="125"/>
      <c r="H164" s="125"/>
      <c r="I164" s="125"/>
      <c r="J164" s="127"/>
      <c r="K164" s="125"/>
      <c r="L164" s="125"/>
      <c r="M164" s="125"/>
      <c r="N164" s="125"/>
      <c r="O164" s="125"/>
      <c r="P164" s="125"/>
      <c r="Q164" s="125"/>
      <c r="R164" s="125"/>
      <c r="S164" s="125"/>
      <c r="T164" s="125"/>
    </row>
    <row r="165" spans="1:20">
      <c r="A165" s="125"/>
      <c r="B165" s="125"/>
      <c r="C165" s="125"/>
      <c r="D165" s="125"/>
      <c r="E165" s="125"/>
      <c r="F165" s="126"/>
      <c r="G165" s="125"/>
      <c r="H165" s="125"/>
      <c r="I165" s="125"/>
      <c r="J165" s="127"/>
      <c r="K165" s="125"/>
      <c r="L165" s="125"/>
      <c r="M165" s="125"/>
      <c r="N165" s="125"/>
      <c r="O165" s="125"/>
      <c r="P165" s="125"/>
      <c r="Q165" s="125"/>
      <c r="R165" s="125"/>
      <c r="S165" s="125"/>
      <c r="T165" s="125"/>
    </row>
    <row r="166" spans="1:20">
      <c r="A166" s="125"/>
      <c r="B166" s="125"/>
      <c r="C166" s="125"/>
      <c r="D166" s="125"/>
      <c r="E166" s="125"/>
      <c r="F166" s="126"/>
      <c r="G166" s="125"/>
      <c r="H166" s="125"/>
      <c r="I166" s="125"/>
      <c r="J166" s="127"/>
      <c r="K166" s="125"/>
      <c r="L166" s="125"/>
      <c r="M166" s="125"/>
      <c r="N166" s="125"/>
      <c r="O166" s="125"/>
      <c r="P166" s="125"/>
      <c r="Q166" s="125"/>
      <c r="R166" s="125"/>
      <c r="S166" s="125"/>
      <c r="T166" s="125"/>
    </row>
    <row r="167" spans="1:20">
      <c r="A167" s="125"/>
      <c r="B167" s="125"/>
      <c r="C167" s="125"/>
      <c r="D167" s="125"/>
      <c r="E167" s="125"/>
      <c r="F167" s="126"/>
      <c r="G167" s="125"/>
      <c r="H167" s="125"/>
      <c r="I167" s="125"/>
      <c r="J167" s="127"/>
      <c r="K167" s="125"/>
      <c r="L167" s="125"/>
      <c r="M167" s="125"/>
      <c r="N167" s="125"/>
      <c r="O167" s="125"/>
      <c r="P167" s="125"/>
      <c r="Q167" s="125"/>
      <c r="R167" s="125"/>
      <c r="S167" s="125"/>
      <c r="T167" s="125"/>
    </row>
    <row r="168" spans="1:20">
      <c r="A168" s="125"/>
      <c r="B168" s="125"/>
      <c r="C168" s="125"/>
      <c r="D168" s="125"/>
      <c r="E168" s="125"/>
      <c r="F168" s="126"/>
      <c r="G168" s="125"/>
      <c r="H168" s="125"/>
      <c r="I168" s="125"/>
      <c r="J168" s="127"/>
      <c r="K168" s="125"/>
      <c r="L168" s="125"/>
      <c r="M168" s="125"/>
      <c r="N168" s="125"/>
      <c r="O168" s="125"/>
      <c r="P168" s="125"/>
      <c r="Q168" s="125"/>
      <c r="R168" s="125"/>
      <c r="S168" s="125"/>
      <c r="T168" s="125"/>
    </row>
    <row r="169" spans="1:20">
      <c r="A169" s="125"/>
      <c r="B169" s="125"/>
      <c r="C169" s="125"/>
      <c r="D169" s="125"/>
      <c r="E169" s="125"/>
      <c r="F169" s="126"/>
      <c r="G169" s="125"/>
      <c r="H169" s="125"/>
      <c r="I169" s="125"/>
      <c r="J169" s="127"/>
      <c r="K169" s="125"/>
      <c r="L169" s="125"/>
      <c r="M169" s="125"/>
      <c r="N169" s="125"/>
      <c r="O169" s="125"/>
      <c r="P169" s="125"/>
      <c r="Q169" s="125"/>
      <c r="R169" s="125"/>
      <c r="S169" s="125"/>
      <c r="T169" s="125"/>
    </row>
    <row r="170" spans="1:20">
      <c r="A170" s="125"/>
      <c r="B170" s="125"/>
      <c r="C170" s="125"/>
      <c r="D170" s="125"/>
      <c r="E170" s="125"/>
      <c r="F170" s="126"/>
      <c r="G170" s="125"/>
      <c r="H170" s="125"/>
      <c r="I170" s="125"/>
      <c r="J170" s="127"/>
      <c r="K170" s="125"/>
      <c r="L170" s="125"/>
      <c r="M170" s="125"/>
      <c r="N170" s="125"/>
      <c r="O170" s="125"/>
      <c r="P170" s="125"/>
      <c r="Q170" s="125"/>
      <c r="R170" s="125"/>
      <c r="S170" s="125"/>
      <c r="T170" s="125"/>
    </row>
    <row r="171" spans="1:20">
      <c r="A171" s="66"/>
      <c r="B171" s="66"/>
      <c r="C171" s="66"/>
      <c r="D171" s="66"/>
      <c r="E171" s="66"/>
      <c r="F171" s="67"/>
      <c r="G171" s="66"/>
      <c r="H171" s="66"/>
      <c r="I171" s="66"/>
      <c r="J171" s="122"/>
      <c r="K171" s="66"/>
    </row>
    <row r="172" spans="1:20">
      <c r="A172" s="66"/>
      <c r="B172" s="66"/>
      <c r="C172" s="66"/>
      <c r="D172" s="66"/>
      <c r="E172" s="66"/>
      <c r="F172" s="67"/>
      <c r="G172" s="66"/>
      <c r="H172" s="66"/>
      <c r="I172" s="66"/>
      <c r="J172" s="122"/>
      <c r="K172" s="66"/>
    </row>
    <row r="173" spans="1:20">
      <c r="A173" s="66"/>
      <c r="B173" s="66"/>
      <c r="C173" s="66"/>
      <c r="D173" s="66"/>
      <c r="E173" s="66"/>
      <c r="F173" s="67"/>
      <c r="G173" s="66"/>
      <c r="H173" s="66"/>
      <c r="I173" s="66"/>
      <c r="J173" s="122"/>
      <c r="K173" s="66"/>
    </row>
    <row r="174" spans="1:20">
      <c r="A174" s="66"/>
      <c r="B174" s="66"/>
      <c r="C174" s="66"/>
      <c r="D174" s="66"/>
      <c r="E174" s="66"/>
      <c r="F174" s="67"/>
      <c r="G174" s="66"/>
      <c r="H174" s="66"/>
      <c r="I174" s="66"/>
      <c r="J174" s="122"/>
      <c r="K174" s="66"/>
    </row>
    <row r="175" spans="1:20">
      <c r="A175" s="66"/>
      <c r="B175" s="66"/>
      <c r="C175" s="66"/>
      <c r="D175" s="66"/>
      <c r="E175" s="66"/>
      <c r="F175" s="67"/>
      <c r="G175" s="66"/>
      <c r="H175" s="66"/>
      <c r="I175" s="66"/>
      <c r="J175" s="122"/>
      <c r="K175" s="66"/>
    </row>
    <row r="176" spans="1:20">
      <c r="A176" s="66"/>
      <c r="B176" s="66"/>
      <c r="C176" s="66"/>
      <c r="D176" s="66"/>
      <c r="E176" s="66"/>
      <c r="F176" s="67"/>
      <c r="G176" s="66"/>
      <c r="H176" s="66"/>
      <c r="I176" s="66"/>
      <c r="J176" s="122"/>
      <c r="K176" s="66"/>
    </row>
    <row r="177" spans="1:11">
      <c r="A177" s="66"/>
      <c r="B177" s="66"/>
      <c r="C177" s="66"/>
      <c r="D177" s="66"/>
      <c r="E177" s="66"/>
      <c r="F177" s="67"/>
      <c r="G177" s="66"/>
      <c r="H177" s="66"/>
      <c r="I177" s="66"/>
      <c r="J177" s="122"/>
      <c r="K177" s="66"/>
    </row>
    <row r="178" spans="1:11">
      <c r="A178" s="66"/>
      <c r="B178" s="66"/>
      <c r="C178" s="66"/>
      <c r="D178" s="66"/>
      <c r="E178" s="66"/>
      <c r="F178" s="67"/>
      <c r="G178" s="66"/>
      <c r="H178" s="66"/>
      <c r="I178" s="66"/>
      <c r="J178" s="122"/>
      <c r="K178" s="66"/>
    </row>
    <row r="179" spans="1:11">
      <c r="A179" s="66"/>
      <c r="B179" s="66"/>
      <c r="C179" s="66"/>
      <c r="D179" s="66"/>
      <c r="E179" s="66"/>
      <c r="F179" s="67"/>
      <c r="G179" s="66"/>
      <c r="H179" s="66"/>
      <c r="I179" s="66"/>
      <c r="J179" s="122"/>
      <c r="K179" s="66"/>
    </row>
    <row r="180" spans="1:11">
      <c r="A180" s="66"/>
      <c r="B180" s="66"/>
      <c r="C180" s="66"/>
      <c r="D180" s="66"/>
      <c r="E180" s="66"/>
      <c r="F180" s="67"/>
      <c r="G180" s="66"/>
      <c r="H180" s="66"/>
      <c r="I180" s="66"/>
      <c r="J180" s="122"/>
      <c r="K180" s="66"/>
    </row>
    <row r="181" spans="1:11">
      <c r="A181" s="66"/>
      <c r="B181" s="66"/>
      <c r="C181" s="66"/>
      <c r="D181" s="66"/>
      <c r="E181" s="66"/>
      <c r="F181" s="67"/>
      <c r="G181" s="66"/>
      <c r="H181" s="66"/>
      <c r="I181" s="66"/>
      <c r="J181" s="122"/>
      <c r="K181" s="66"/>
    </row>
    <row r="182" spans="1:11">
      <c r="A182" s="66"/>
      <c r="B182" s="66"/>
      <c r="C182" s="66"/>
      <c r="D182" s="66"/>
      <c r="E182" s="66"/>
      <c r="F182" s="67"/>
      <c r="G182" s="66"/>
      <c r="H182" s="66"/>
      <c r="I182" s="66"/>
      <c r="J182" s="122"/>
      <c r="K182" s="66"/>
    </row>
    <row r="183" spans="1:11">
      <c r="A183" s="66"/>
      <c r="B183" s="66"/>
      <c r="C183" s="66"/>
      <c r="D183" s="66"/>
      <c r="E183" s="66"/>
      <c r="F183" s="67"/>
      <c r="G183" s="66"/>
      <c r="H183" s="66"/>
      <c r="I183" s="66"/>
      <c r="J183" s="122"/>
      <c r="K183" s="66"/>
    </row>
    <row r="184" spans="1:11">
      <c r="A184" s="66"/>
      <c r="B184" s="66"/>
      <c r="C184" s="66"/>
      <c r="D184" s="66"/>
      <c r="E184" s="66"/>
      <c r="F184" s="67"/>
      <c r="G184" s="66"/>
      <c r="H184" s="66"/>
      <c r="I184" s="66"/>
      <c r="J184" s="122"/>
      <c r="K184" s="66"/>
    </row>
    <row r="185" spans="1:11">
      <c r="A185" s="66"/>
      <c r="B185" s="66"/>
      <c r="C185" s="66"/>
      <c r="D185" s="66"/>
      <c r="E185" s="66"/>
      <c r="F185" s="67"/>
      <c r="G185" s="66"/>
      <c r="H185" s="66"/>
      <c r="I185" s="66"/>
      <c r="J185" s="122"/>
      <c r="K185" s="66"/>
    </row>
    <row r="186" spans="1:11">
      <c r="A186" s="66"/>
      <c r="B186" s="66"/>
      <c r="C186" s="66"/>
      <c r="D186" s="66"/>
      <c r="E186" s="66"/>
      <c r="F186" s="67"/>
      <c r="G186" s="66"/>
      <c r="H186" s="66"/>
      <c r="I186" s="66"/>
      <c r="J186" s="122"/>
      <c r="K186" s="66"/>
    </row>
    <row r="187" spans="1:11">
      <c r="A187" s="66"/>
      <c r="B187" s="66"/>
      <c r="C187" s="66"/>
      <c r="D187" s="66"/>
      <c r="E187" s="66"/>
      <c r="F187" s="67"/>
      <c r="G187" s="66"/>
      <c r="H187" s="66"/>
      <c r="I187" s="66"/>
      <c r="J187" s="122"/>
      <c r="K187" s="66"/>
    </row>
    <row r="188" spans="1:11">
      <c r="A188" s="66"/>
      <c r="B188" s="66"/>
      <c r="C188" s="66"/>
      <c r="D188" s="66"/>
      <c r="E188" s="66"/>
      <c r="F188" s="67"/>
      <c r="G188" s="66"/>
      <c r="H188" s="66"/>
      <c r="I188" s="66"/>
      <c r="J188" s="122"/>
      <c r="K188" s="66"/>
    </row>
    <row r="189" spans="1:11">
      <c r="A189" s="66"/>
      <c r="B189" s="66"/>
      <c r="C189" s="66"/>
      <c r="D189" s="66"/>
      <c r="E189" s="66"/>
      <c r="F189" s="67"/>
      <c r="G189" s="66"/>
      <c r="H189" s="66"/>
      <c r="I189" s="66"/>
      <c r="J189" s="122"/>
      <c r="K189" s="66"/>
    </row>
    <row r="190" spans="1:11">
      <c r="A190" s="66"/>
      <c r="B190" s="66"/>
      <c r="C190" s="66"/>
      <c r="D190" s="66"/>
      <c r="E190" s="66"/>
      <c r="F190" s="67"/>
      <c r="G190" s="66"/>
      <c r="H190" s="66"/>
      <c r="I190" s="66"/>
      <c r="J190" s="122"/>
      <c r="K190" s="66"/>
    </row>
    <row r="191" spans="1:11">
      <c r="A191" s="66"/>
      <c r="B191" s="66"/>
      <c r="C191" s="66"/>
      <c r="D191" s="66"/>
      <c r="E191" s="66"/>
      <c r="F191" s="67"/>
      <c r="G191" s="66"/>
      <c r="H191" s="66"/>
      <c r="I191" s="66"/>
      <c r="J191" s="122"/>
      <c r="K191" s="66"/>
    </row>
    <row r="192" spans="1:11">
      <c r="A192" s="66"/>
      <c r="B192" s="66"/>
      <c r="C192" s="66"/>
      <c r="D192" s="66"/>
      <c r="E192" s="66"/>
      <c r="F192" s="67"/>
      <c r="G192" s="66"/>
      <c r="H192" s="66"/>
      <c r="I192" s="66"/>
      <c r="J192" s="122"/>
      <c r="K192" s="66"/>
    </row>
    <row r="193" spans="1:11">
      <c r="A193" s="66"/>
      <c r="B193" s="66"/>
      <c r="C193" s="66"/>
      <c r="D193" s="66"/>
      <c r="E193" s="66"/>
      <c r="F193" s="67"/>
      <c r="G193" s="66"/>
      <c r="H193" s="66"/>
      <c r="I193" s="66"/>
      <c r="J193" s="122"/>
      <c r="K193" s="66"/>
    </row>
    <row r="194" spans="1:11">
      <c r="A194" s="66"/>
      <c r="B194" s="66"/>
      <c r="C194" s="66"/>
      <c r="D194" s="66"/>
      <c r="E194" s="66"/>
      <c r="F194" s="67"/>
      <c r="G194" s="66"/>
      <c r="H194" s="66"/>
      <c r="I194" s="66"/>
      <c r="J194" s="122"/>
      <c r="K194" s="66"/>
    </row>
    <row r="195" spans="1:11">
      <c r="A195" s="66"/>
      <c r="B195" s="66"/>
      <c r="C195" s="66"/>
      <c r="D195" s="66"/>
      <c r="E195" s="66"/>
      <c r="F195" s="67"/>
      <c r="G195" s="66"/>
      <c r="H195" s="66"/>
      <c r="I195" s="66"/>
      <c r="J195" s="122"/>
      <c r="K195" s="66"/>
    </row>
    <row r="196" spans="1:11">
      <c r="A196" s="66"/>
      <c r="B196" s="66"/>
      <c r="C196" s="66"/>
      <c r="D196" s="66"/>
      <c r="E196" s="66"/>
      <c r="F196" s="67"/>
      <c r="G196" s="66"/>
      <c r="H196" s="66"/>
      <c r="I196" s="66"/>
      <c r="J196" s="122"/>
      <c r="K196" s="66"/>
    </row>
    <row r="197" spans="1:11">
      <c r="A197" s="66"/>
      <c r="B197" s="66"/>
      <c r="C197" s="66"/>
      <c r="D197" s="66"/>
      <c r="E197" s="66"/>
      <c r="F197" s="67"/>
      <c r="G197" s="66"/>
      <c r="H197" s="66"/>
      <c r="I197" s="66"/>
      <c r="J197" s="122"/>
      <c r="K197" s="66"/>
    </row>
    <row r="198" spans="1:11">
      <c r="A198" s="66"/>
      <c r="B198" s="66"/>
      <c r="C198" s="66"/>
      <c r="D198" s="66"/>
      <c r="E198" s="66"/>
      <c r="F198" s="67"/>
      <c r="G198" s="66"/>
      <c r="H198" s="66"/>
      <c r="I198" s="66"/>
      <c r="J198" s="122"/>
      <c r="K198" s="66"/>
    </row>
    <row r="199" spans="1:11">
      <c r="A199" s="66"/>
      <c r="B199" s="66"/>
      <c r="C199" s="66"/>
      <c r="D199" s="66"/>
      <c r="E199" s="66"/>
      <c r="F199" s="67"/>
      <c r="G199" s="66"/>
      <c r="H199" s="66"/>
      <c r="I199" s="66"/>
      <c r="J199" s="122"/>
      <c r="K199" s="66"/>
    </row>
    <row r="200" spans="1:11">
      <c r="A200" s="66"/>
      <c r="B200" s="66"/>
      <c r="C200" s="66"/>
      <c r="D200" s="66"/>
      <c r="E200" s="66"/>
      <c r="F200" s="67"/>
      <c r="G200" s="66"/>
      <c r="H200" s="66"/>
      <c r="I200" s="66"/>
      <c r="J200" s="122"/>
      <c r="K200" s="66"/>
    </row>
    <row r="201" spans="1:11">
      <c r="A201" s="66"/>
      <c r="B201" s="66"/>
      <c r="C201" s="66"/>
      <c r="D201" s="66"/>
      <c r="E201" s="66"/>
      <c r="F201" s="67"/>
      <c r="G201" s="66"/>
      <c r="H201" s="66"/>
      <c r="I201" s="66"/>
      <c r="J201" s="122"/>
      <c r="K201" s="66"/>
    </row>
    <row r="202" spans="1:11">
      <c r="A202" s="66"/>
      <c r="B202" s="66"/>
      <c r="C202" s="66"/>
      <c r="D202" s="66"/>
      <c r="E202" s="66"/>
      <c r="F202" s="67"/>
      <c r="G202" s="66"/>
      <c r="H202" s="66"/>
      <c r="I202" s="66"/>
      <c r="J202" s="122"/>
      <c r="K202" s="66"/>
    </row>
    <row r="203" spans="1:11">
      <c r="A203" s="66"/>
      <c r="B203" s="66"/>
      <c r="C203" s="66"/>
      <c r="D203" s="66"/>
      <c r="E203" s="66"/>
      <c r="F203" s="67"/>
      <c r="G203" s="66"/>
      <c r="H203" s="66"/>
      <c r="I203" s="66"/>
      <c r="J203" s="122"/>
      <c r="K203" s="66"/>
    </row>
    <row r="204" spans="1:11">
      <c r="A204" s="66"/>
      <c r="B204" s="66"/>
      <c r="C204" s="66"/>
      <c r="D204" s="66"/>
      <c r="E204" s="66"/>
      <c r="F204" s="67"/>
      <c r="G204" s="66"/>
      <c r="H204" s="66"/>
      <c r="I204" s="66"/>
      <c r="J204" s="122"/>
      <c r="K204" s="66"/>
    </row>
    <row r="205" spans="1:11">
      <c r="A205" s="66"/>
      <c r="B205" s="66"/>
      <c r="C205" s="66"/>
      <c r="D205" s="66"/>
      <c r="E205" s="66"/>
      <c r="F205" s="67"/>
      <c r="G205" s="66"/>
      <c r="H205" s="66"/>
      <c r="I205" s="66"/>
      <c r="J205" s="122"/>
      <c r="K205" s="66"/>
    </row>
    <row r="206" spans="1:11">
      <c r="A206" s="66"/>
      <c r="B206" s="66"/>
      <c r="C206" s="66"/>
      <c r="D206" s="66"/>
      <c r="E206" s="66"/>
      <c r="F206" s="67"/>
      <c r="G206" s="66"/>
      <c r="H206" s="66"/>
      <c r="I206" s="66"/>
      <c r="J206" s="122"/>
      <c r="K206" s="66"/>
    </row>
    <row r="207" spans="1:11">
      <c r="A207" s="66"/>
      <c r="B207" s="66"/>
      <c r="C207" s="66"/>
      <c r="D207" s="66"/>
      <c r="E207" s="66"/>
      <c r="F207" s="67"/>
      <c r="G207" s="66"/>
      <c r="H207" s="66"/>
      <c r="I207" s="66"/>
      <c r="J207" s="122"/>
      <c r="K207" s="66"/>
    </row>
    <row r="208" spans="1:11">
      <c r="A208" s="66"/>
      <c r="B208" s="66"/>
      <c r="C208" s="66"/>
      <c r="D208" s="66"/>
      <c r="E208" s="66"/>
      <c r="F208" s="67"/>
      <c r="G208" s="66"/>
      <c r="H208" s="66"/>
      <c r="I208" s="66"/>
      <c r="J208" s="122"/>
      <c r="K208" s="66"/>
    </row>
    <row r="209" spans="1:11">
      <c r="A209" s="66"/>
      <c r="B209" s="66"/>
      <c r="C209" s="66"/>
      <c r="D209" s="66"/>
      <c r="E209" s="66"/>
      <c r="F209" s="67"/>
      <c r="G209" s="66"/>
      <c r="H209" s="66"/>
      <c r="I209" s="66"/>
      <c r="J209" s="122"/>
      <c r="K209" s="66"/>
    </row>
    <row r="210" spans="1:11">
      <c r="A210" s="66"/>
      <c r="B210" s="66"/>
      <c r="C210" s="66"/>
      <c r="D210" s="66"/>
      <c r="E210" s="66"/>
      <c r="F210" s="67"/>
      <c r="G210" s="66"/>
      <c r="H210" s="66"/>
      <c r="I210" s="66"/>
      <c r="J210" s="122"/>
      <c r="K210" s="66"/>
    </row>
    <row r="211" spans="1:11">
      <c r="A211" s="66"/>
      <c r="B211" s="66"/>
      <c r="C211" s="66"/>
      <c r="D211" s="66"/>
      <c r="E211" s="66"/>
      <c r="F211" s="67"/>
      <c r="G211" s="66"/>
      <c r="H211" s="66"/>
      <c r="I211" s="66"/>
      <c r="J211" s="122"/>
      <c r="K211" s="66"/>
    </row>
    <row r="212" spans="1:11">
      <c r="A212" s="66"/>
      <c r="B212" s="66"/>
      <c r="C212" s="66"/>
      <c r="D212" s="66"/>
      <c r="E212" s="66"/>
      <c r="F212" s="67"/>
      <c r="G212" s="66"/>
      <c r="H212" s="66"/>
      <c r="I212" s="66"/>
      <c r="J212" s="122"/>
      <c r="K212" s="66"/>
    </row>
    <row r="213" spans="1:11">
      <c r="A213" s="66"/>
      <c r="B213" s="66"/>
      <c r="C213" s="66"/>
      <c r="D213" s="66"/>
      <c r="E213" s="66"/>
      <c r="F213" s="67"/>
      <c r="G213" s="66"/>
      <c r="H213" s="66"/>
      <c r="I213" s="66"/>
      <c r="J213" s="122"/>
      <c r="K213" s="66"/>
    </row>
    <row r="214" spans="1:11">
      <c r="A214" s="66"/>
      <c r="B214" s="66"/>
      <c r="C214" s="66"/>
      <c r="D214" s="66"/>
      <c r="E214" s="66"/>
      <c r="F214" s="67"/>
      <c r="G214" s="66"/>
      <c r="H214" s="66"/>
      <c r="I214" s="66"/>
      <c r="J214" s="122"/>
      <c r="K214" s="66"/>
    </row>
    <row r="215" spans="1:11">
      <c r="A215" s="66"/>
      <c r="B215" s="66"/>
      <c r="C215" s="66"/>
      <c r="D215" s="66"/>
      <c r="E215" s="66"/>
      <c r="F215" s="67"/>
      <c r="G215" s="66"/>
      <c r="H215" s="66"/>
      <c r="I215" s="66"/>
      <c r="J215" s="122"/>
      <c r="K215" s="66"/>
    </row>
    <row r="216" spans="1:11">
      <c r="A216" s="66"/>
      <c r="B216" s="66"/>
      <c r="C216" s="66"/>
      <c r="D216" s="66"/>
      <c r="E216" s="66"/>
      <c r="F216" s="67"/>
      <c r="G216" s="66"/>
      <c r="H216" s="66"/>
      <c r="I216" s="66"/>
      <c r="J216" s="122"/>
      <c r="K216" s="66"/>
    </row>
    <row r="217" spans="1:11">
      <c r="A217" s="66"/>
      <c r="B217" s="66"/>
      <c r="C217" s="66"/>
      <c r="D217" s="66"/>
      <c r="E217" s="66"/>
      <c r="F217" s="67"/>
      <c r="G217" s="66"/>
      <c r="H217" s="66"/>
      <c r="I217" s="66"/>
      <c r="J217" s="122"/>
      <c r="K217" s="66"/>
    </row>
    <row r="218" spans="1:11">
      <c r="A218" s="66"/>
      <c r="B218" s="66"/>
      <c r="C218" s="66"/>
      <c r="D218" s="66"/>
      <c r="E218" s="66"/>
      <c r="F218" s="67"/>
      <c r="G218" s="66"/>
      <c r="H218" s="66"/>
      <c r="I218" s="66"/>
      <c r="J218" s="122"/>
      <c r="K218" s="66"/>
    </row>
    <row r="219" spans="1:11">
      <c r="A219" s="66"/>
      <c r="B219" s="66"/>
      <c r="C219" s="66"/>
      <c r="D219" s="66"/>
      <c r="E219" s="66"/>
      <c r="F219" s="67"/>
      <c r="G219" s="66"/>
      <c r="H219" s="66"/>
      <c r="I219" s="66"/>
      <c r="J219" s="122"/>
      <c r="K219" s="66"/>
    </row>
    <row r="220" spans="1:11">
      <c r="A220" s="66"/>
      <c r="B220" s="66"/>
      <c r="C220" s="66"/>
      <c r="D220" s="66"/>
      <c r="E220" s="66"/>
      <c r="F220" s="67"/>
      <c r="G220" s="66"/>
      <c r="H220" s="66"/>
      <c r="I220" s="66"/>
      <c r="J220" s="122"/>
      <c r="K220" s="66"/>
    </row>
    <row r="221" spans="1:11">
      <c r="A221" s="66"/>
      <c r="B221" s="66"/>
      <c r="C221" s="66"/>
      <c r="D221" s="66"/>
      <c r="E221" s="66"/>
      <c r="F221" s="67"/>
      <c r="G221" s="66"/>
      <c r="H221" s="66"/>
      <c r="I221" s="66"/>
      <c r="J221" s="122"/>
    </row>
    <row r="222" spans="1:11">
      <c r="A222" s="66"/>
      <c r="B222" s="66"/>
      <c r="C222" s="66"/>
      <c r="D222" s="66"/>
      <c r="E222" s="66"/>
      <c r="F222" s="67"/>
      <c r="G222" s="66"/>
      <c r="H222" s="66"/>
      <c r="I222" s="66"/>
      <c r="J222" s="122"/>
    </row>
    <row r="223" spans="1:11">
      <c r="A223" s="66"/>
      <c r="B223" s="66"/>
      <c r="C223" s="66"/>
      <c r="D223" s="66"/>
      <c r="E223" s="66"/>
      <c r="F223" s="67"/>
      <c r="G223" s="66"/>
      <c r="H223" s="66"/>
      <c r="I223" s="66"/>
      <c r="J223" s="122"/>
    </row>
    <row r="224" spans="1:11">
      <c r="A224" s="66"/>
      <c r="B224" s="66"/>
      <c r="C224" s="66"/>
      <c r="D224" s="66"/>
      <c r="E224" s="66"/>
      <c r="F224" s="67"/>
      <c r="G224" s="66"/>
      <c r="H224" s="66"/>
      <c r="I224" s="66"/>
      <c r="J224" s="122"/>
    </row>
    <row r="225" spans="1:10">
      <c r="A225" s="66"/>
      <c r="B225" s="66"/>
      <c r="C225" s="66"/>
      <c r="D225" s="66"/>
      <c r="E225" s="66"/>
      <c r="F225" s="67"/>
      <c r="G225" s="66"/>
      <c r="H225" s="66"/>
      <c r="I225" s="66"/>
      <c r="J225" s="122"/>
    </row>
    <row r="226" spans="1:10">
      <c r="A226" s="66"/>
      <c r="B226" s="66"/>
      <c r="C226" s="66"/>
      <c r="D226" s="66"/>
      <c r="E226" s="66"/>
      <c r="F226" s="67"/>
      <c r="G226" s="66"/>
      <c r="H226" s="66"/>
      <c r="I226" s="66"/>
      <c r="J226" s="122"/>
    </row>
    <row r="227" spans="1:10">
      <c r="A227" s="66"/>
      <c r="B227" s="66"/>
      <c r="C227" s="66"/>
      <c r="D227" s="66"/>
      <c r="E227" s="66"/>
      <c r="F227" s="67"/>
      <c r="G227" s="66"/>
      <c r="H227" s="66"/>
      <c r="I227" s="66"/>
      <c r="J227" s="122"/>
    </row>
    <row r="228" spans="1:10">
      <c r="A228" s="66"/>
      <c r="B228" s="66"/>
      <c r="C228" s="66"/>
      <c r="D228" s="66"/>
      <c r="E228" s="66"/>
      <c r="F228" s="67"/>
      <c r="G228" s="66"/>
      <c r="H228" s="66"/>
      <c r="I228" s="66"/>
      <c r="J228" s="122"/>
    </row>
    <row r="229" spans="1:10">
      <c r="A229" s="66"/>
      <c r="B229" s="66"/>
      <c r="C229" s="66"/>
      <c r="D229" s="66"/>
      <c r="E229" s="66"/>
      <c r="F229" s="67"/>
      <c r="G229" s="66"/>
      <c r="H229" s="66"/>
      <c r="I229" s="66"/>
      <c r="J229" s="122"/>
    </row>
    <row r="230" spans="1:10">
      <c r="A230" s="66"/>
      <c r="B230" s="66"/>
      <c r="C230" s="66"/>
      <c r="D230" s="66"/>
      <c r="E230" s="66"/>
      <c r="F230" s="67"/>
      <c r="G230" s="66"/>
      <c r="H230" s="66"/>
      <c r="I230" s="66"/>
      <c r="J230" s="122"/>
    </row>
    <row r="231" spans="1:10">
      <c r="A231" s="66"/>
      <c r="B231" s="66"/>
      <c r="C231" s="66"/>
      <c r="D231" s="66"/>
      <c r="E231" s="66"/>
      <c r="F231" s="67"/>
      <c r="G231" s="66"/>
      <c r="H231" s="66"/>
      <c r="I231" s="66"/>
      <c r="J231" s="122"/>
    </row>
    <row r="232" spans="1:10">
      <c r="A232" s="66"/>
      <c r="B232" s="66"/>
      <c r="C232" s="66"/>
      <c r="D232" s="66"/>
      <c r="E232" s="66"/>
      <c r="F232" s="67"/>
      <c r="G232" s="66"/>
      <c r="H232" s="66"/>
      <c r="I232" s="66"/>
      <c r="J232" s="122"/>
    </row>
    <row r="233" spans="1:10">
      <c r="A233" s="66"/>
      <c r="B233" s="66"/>
      <c r="C233" s="66"/>
      <c r="D233" s="66"/>
      <c r="E233" s="66"/>
      <c r="F233" s="67"/>
      <c r="G233" s="66"/>
      <c r="H233" s="66"/>
      <c r="I233" s="66"/>
      <c r="J233" s="122"/>
    </row>
    <row r="234" spans="1:10">
      <c r="A234" s="66"/>
      <c r="B234" s="66"/>
      <c r="C234" s="66"/>
      <c r="D234" s="66"/>
      <c r="E234" s="66"/>
      <c r="F234" s="67"/>
      <c r="G234" s="66"/>
      <c r="H234" s="66"/>
      <c r="I234" s="66"/>
      <c r="J234" s="122"/>
    </row>
    <row r="235" spans="1:10">
      <c r="A235" s="66"/>
      <c r="B235" s="66"/>
      <c r="C235" s="66"/>
      <c r="D235" s="66"/>
      <c r="E235" s="66"/>
      <c r="F235" s="67"/>
      <c r="G235" s="66"/>
      <c r="H235" s="66"/>
      <c r="I235" s="66"/>
      <c r="J235" s="122"/>
    </row>
    <row r="236" spans="1:10">
      <c r="A236" s="66"/>
      <c r="B236" s="66"/>
      <c r="C236" s="66"/>
      <c r="D236" s="66"/>
      <c r="E236" s="66"/>
      <c r="F236" s="67"/>
      <c r="G236" s="66"/>
      <c r="H236" s="66"/>
      <c r="I236" s="66"/>
      <c r="J236" s="122"/>
    </row>
    <row r="237" spans="1:10">
      <c r="A237" s="66"/>
      <c r="B237" s="66"/>
      <c r="C237" s="66"/>
      <c r="D237" s="66"/>
      <c r="E237" s="66"/>
      <c r="F237" s="67"/>
      <c r="G237" s="66"/>
      <c r="H237" s="66"/>
      <c r="I237" s="66"/>
      <c r="J237" s="122"/>
    </row>
    <row r="238" spans="1:10">
      <c r="A238" s="66"/>
      <c r="B238" s="66"/>
      <c r="C238" s="66"/>
      <c r="D238" s="66"/>
      <c r="E238" s="66"/>
      <c r="F238" s="67"/>
      <c r="G238" s="66"/>
      <c r="H238" s="66"/>
      <c r="I238" s="66"/>
      <c r="J238" s="122"/>
    </row>
    <row r="239" spans="1:10">
      <c r="A239" s="66"/>
      <c r="B239" s="66"/>
      <c r="C239" s="66"/>
      <c r="D239" s="66"/>
      <c r="E239" s="66"/>
      <c r="F239" s="67"/>
      <c r="G239" s="66"/>
      <c r="H239" s="66"/>
      <c r="I239" s="66"/>
      <c r="J239" s="122"/>
    </row>
    <row r="240" spans="1:10">
      <c r="A240" s="66"/>
      <c r="B240" s="66"/>
      <c r="C240" s="66"/>
      <c r="D240" s="66"/>
      <c r="E240" s="66"/>
      <c r="F240" s="67"/>
      <c r="G240" s="66"/>
      <c r="H240" s="66"/>
      <c r="I240" s="66"/>
      <c r="J240" s="122"/>
    </row>
    <row r="241" spans="1:10">
      <c r="A241" s="66"/>
      <c r="B241" s="66"/>
      <c r="C241" s="66"/>
      <c r="D241" s="66"/>
      <c r="E241" s="66"/>
      <c r="F241" s="67"/>
      <c r="G241" s="66"/>
      <c r="H241" s="66"/>
      <c r="I241" s="66"/>
      <c r="J241" s="122"/>
    </row>
    <row r="242" spans="1:10">
      <c r="A242" s="66"/>
      <c r="B242" s="66"/>
      <c r="C242" s="66"/>
      <c r="D242" s="66"/>
      <c r="E242" s="66"/>
      <c r="F242" s="67"/>
      <c r="G242" s="66"/>
      <c r="H242" s="66"/>
      <c r="I242" s="66"/>
      <c r="J242" s="122"/>
    </row>
    <row r="243" spans="1:10">
      <c r="A243" s="66"/>
      <c r="B243" s="66"/>
      <c r="C243" s="66"/>
      <c r="D243" s="66"/>
      <c r="E243" s="66"/>
      <c r="F243" s="67"/>
      <c r="G243" s="66"/>
      <c r="H243" s="66"/>
      <c r="I243" s="66"/>
      <c r="J243" s="122"/>
    </row>
    <row r="244" spans="1:10">
      <c r="A244" s="66"/>
      <c r="B244" s="66"/>
      <c r="C244" s="66"/>
      <c r="D244" s="66"/>
      <c r="E244" s="66"/>
      <c r="F244" s="67"/>
      <c r="G244" s="66"/>
      <c r="H244" s="66"/>
      <c r="I244" s="66"/>
      <c r="J244" s="122"/>
    </row>
    <row r="245" spans="1:10">
      <c r="A245" s="66"/>
      <c r="B245" s="66"/>
      <c r="C245" s="66"/>
      <c r="D245" s="66"/>
      <c r="E245" s="66"/>
      <c r="F245" s="67"/>
      <c r="G245" s="66"/>
      <c r="H245" s="66"/>
      <c r="I245" s="66"/>
      <c r="J245" s="122"/>
    </row>
    <row r="246" spans="1:10">
      <c r="A246" s="66"/>
      <c r="B246" s="66"/>
      <c r="C246" s="66"/>
      <c r="D246" s="66"/>
      <c r="E246" s="66"/>
      <c r="F246" s="67"/>
      <c r="G246" s="66"/>
      <c r="H246" s="66"/>
      <c r="I246" s="66"/>
      <c r="J246" s="122"/>
    </row>
    <row r="247" spans="1:10">
      <c r="A247" s="66"/>
      <c r="B247" s="66"/>
      <c r="C247" s="66"/>
      <c r="D247" s="66"/>
      <c r="E247" s="66"/>
      <c r="F247" s="67"/>
      <c r="G247" s="66"/>
      <c r="H247" s="66"/>
      <c r="I247" s="66"/>
      <c r="J247" s="122"/>
    </row>
    <row r="248" spans="1:10">
      <c r="A248" s="66"/>
      <c r="B248" s="66"/>
      <c r="C248" s="66"/>
      <c r="D248" s="66"/>
      <c r="E248" s="66"/>
      <c r="F248" s="67"/>
      <c r="G248" s="66"/>
      <c r="H248" s="66"/>
      <c r="I248" s="66"/>
      <c r="J248" s="122"/>
    </row>
    <row r="249" spans="1:10">
      <c r="A249" s="66"/>
      <c r="B249" s="66"/>
      <c r="C249" s="66"/>
      <c r="D249" s="66"/>
      <c r="E249" s="66"/>
      <c r="F249" s="67"/>
      <c r="G249" s="66"/>
      <c r="H249" s="66"/>
      <c r="I249" s="66"/>
      <c r="J249" s="122"/>
    </row>
    <row r="250" spans="1:10">
      <c r="A250" s="66"/>
      <c r="B250" s="66"/>
      <c r="C250" s="66"/>
      <c r="D250" s="66"/>
      <c r="E250" s="66"/>
      <c r="F250" s="67"/>
      <c r="G250" s="66"/>
      <c r="H250" s="66"/>
      <c r="I250" s="66"/>
      <c r="J250" s="122"/>
    </row>
    <row r="251" spans="1:10">
      <c r="A251" s="66"/>
      <c r="B251" s="66"/>
      <c r="C251" s="66"/>
      <c r="D251" s="66"/>
      <c r="E251" s="66"/>
      <c r="F251" s="67"/>
      <c r="G251" s="66"/>
      <c r="H251" s="66"/>
      <c r="I251" s="66"/>
      <c r="J251" s="122"/>
    </row>
    <row r="252" spans="1:10">
      <c r="A252" s="66"/>
      <c r="B252" s="66"/>
      <c r="C252" s="66"/>
      <c r="D252" s="66"/>
      <c r="E252" s="66"/>
      <c r="F252" s="67"/>
      <c r="G252" s="66"/>
      <c r="H252" s="66"/>
      <c r="I252" s="66"/>
      <c r="J252" s="122"/>
    </row>
    <row r="253" spans="1:10">
      <c r="A253" s="66"/>
      <c r="B253" s="66"/>
      <c r="C253" s="66"/>
      <c r="D253" s="66"/>
      <c r="E253" s="66"/>
      <c r="F253" s="67"/>
      <c r="G253" s="66"/>
      <c r="H253" s="66"/>
      <c r="I253" s="66"/>
      <c r="J253" s="122"/>
    </row>
    <row r="254" spans="1:10">
      <c r="A254" s="66"/>
      <c r="B254" s="66"/>
      <c r="C254" s="66"/>
      <c r="D254" s="66"/>
      <c r="E254" s="66"/>
      <c r="F254" s="67"/>
      <c r="G254" s="66"/>
      <c r="H254" s="66"/>
      <c r="I254" s="66"/>
      <c r="J254" s="122"/>
    </row>
    <row r="255" spans="1:10">
      <c r="A255" s="66"/>
      <c r="B255" s="66"/>
      <c r="C255" s="66"/>
      <c r="D255" s="66"/>
      <c r="E255" s="66"/>
      <c r="F255" s="67"/>
      <c r="G255" s="66"/>
      <c r="H255" s="66"/>
      <c r="I255" s="66"/>
      <c r="J255" s="122"/>
    </row>
    <row r="256" spans="1:10">
      <c r="A256" s="66"/>
      <c r="B256" s="66"/>
      <c r="C256" s="66"/>
      <c r="D256" s="66"/>
      <c r="E256" s="66"/>
      <c r="F256" s="67"/>
      <c r="G256" s="66"/>
      <c r="H256" s="66"/>
      <c r="I256" s="66"/>
      <c r="J256" s="122"/>
    </row>
    <row r="257" spans="1:10">
      <c r="A257" s="66"/>
      <c r="B257" s="66"/>
      <c r="C257" s="66"/>
      <c r="D257" s="66"/>
      <c r="E257" s="66"/>
      <c r="F257" s="67"/>
      <c r="G257" s="66"/>
      <c r="H257" s="66"/>
      <c r="I257" s="66"/>
      <c r="J257" s="122"/>
    </row>
    <row r="258" spans="1:10">
      <c r="A258" s="66"/>
      <c r="B258" s="66"/>
      <c r="C258" s="66"/>
      <c r="D258" s="66"/>
      <c r="E258" s="66"/>
      <c r="F258" s="67"/>
      <c r="G258" s="66"/>
      <c r="H258" s="66"/>
      <c r="I258" s="66"/>
      <c r="J258" s="122"/>
    </row>
    <row r="259" spans="1:10">
      <c r="A259" s="66"/>
      <c r="B259" s="66"/>
      <c r="C259" s="66"/>
      <c r="D259" s="66"/>
      <c r="E259" s="66"/>
      <c r="F259" s="67"/>
      <c r="G259" s="66"/>
      <c r="H259" s="66"/>
      <c r="I259" s="66"/>
      <c r="J259" s="122"/>
    </row>
    <row r="260" spans="1:10">
      <c r="A260" s="66"/>
      <c r="B260" s="66"/>
      <c r="C260" s="66"/>
      <c r="D260" s="66"/>
      <c r="E260" s="66"/>
      <c r="F260" s="67"/>
      <c r="G260" s="66"/>
      <c r="H260" s="66"/>
      <c r="I260" s="66"/>
      <c r="J260" s="122"/>
    </row>
    <row r="261" spans="1:10">
      <c r="A261" s="66"/>
      <c r="B261" s="66"/>
      <c r="C261" s="66"/>
      <c r="D261" s="66"/>
      <c r="E261" s="66"/>
      <c r="F261" s="67"/>
      <c r="G261" s="66"/>
      <c r="H261" s="66"/>
      <c r="I261" s="66"/>
      <c r="J261" s="122"/>
    </row>
    <row r="262" spans="1:10">
      <c r="A262" s="66"/>
      <c r="B262" s="66"/>
      <c r="C262" s="66"/>
      <c r="D262" s="66"/>
      <c r="E262" s="66"/>
      <c r="F262" s="67"/>
      <c r="G262" s="66"/>
      <c r="H262" s="66"/>
      <c r="I262" s="66"/>
      <c r="J262" s="122"/>
    </row>
    <row r="263" spans="1:10">
      <c r="A263" s="66"/>
      <c r="B263" s="66"/>
      <c r="C263" s="66"/>
      <c r="D263" s="66"/>
      <c r="E263" s="66"/>
      <c r="F263" s="67"/>
      <c r="G263" s="66"/>
      <c r="H263" s="66"/>
      <c r="I263" s="66"/>
      <c r="J263" s="122"/>
    </row>
    <row r="264" spans="1:10">
      <c r="A264" s="66"/>
      <c r="B264" s="66"/>
      <c r="C264" s="66"/>
      <c r="D264" s="66"/>
      <c r="E264" s="66"/>
      <c r="F264" s="67"/>
      <c r="G264" s="66"/>
      <c r="H264" s="66"/>
      <c r="I264" s="66"/>
      <c r="J264" s="122"/>
    </row>
    <row r="265" spans="1:10">
      <c r="A265" s="66"/>
      <c r="B265" s="66"/>
      <c r="C265" s="66"/>
      <c r="D265" s="66"/>
      <c r="E265" s="66"/>
      <c r="F265" s="67"/>
      <c r="G265" s="66"/>
      <c r="H265" s="66"/>
      <c r="I265" s="66"/>
      <c r="J265" s="122"/>
    </row>
    <row r="266" spans="1:10">
      <c r="A266" s="66"/>
      <c r="B266" s="66"/>
      <c r="C266" s="66"/>
      <c r="D266" s="66"/>
      <c r="E266" s="66"/>
      <c r="F266" s="67"/>
      <c r="G266" s="66"/>
      <c r="H266" s="66"/>
      <c r="I266" s="66"/>
      <c r="J266" s="122"/>
    </row>
    <row r="267" spans="1:10">
      <c r="A267" s="66"/>
      <c r="B267" s="66"/>
      <c r="C267" s="66"/>
      <c r="D267" s="66"/>
      <c r="E267" s="66"/>
      <c r="F267" s="67"/>
      <c r="G267" s="66"/>
      <c r="H267" s="66"/>
      <c r="I267" s="66"/>
      <c r="J267" s="122"/>
    </row>
    <row r="268" spans="1:10">
      <c r="A268" s="66"/>
      <c r="B268" s="66"/>
      <c r="C268" s="66"/>
      <c r="D268" s="66"/>
      <c r="E268" s="66"/>
      <c r="F268" s="67"/>
      <c r="G268" s="66"/>
      <c r="H268" s="66"/>
      <c r="I268" s="66"/>
      <c r="J268" s="122"/>
    </row>
    <row r="269" spans="1:10">
      <c r="A269" s="66"/>
      <c r="B269" s="66"/>
      <c r="C269" s="66"/>
      <c r="D269" s="66"/>
      <c r="E269" s="66"/>
      <c r="F269" s="67"/>
      <c r="G269" s="66"/>
      <c r="H269" s="66"/>
      <c r="I269" s="66"/>
      <c r="J269" s="122"/>
    </row>
    <row r="270" spans="1:10">
      <c r="A270" s="66"/>
      <c r="B270" s="66"/>
      <c r="C270" s="66"/>
      <c r="D270" s="66"/>
      <c r="E270" s="66"/>
      <c r="F270" s="67"/>
      <c r="G270" s="66"/>
      <c r="H270" s="66"/>
      <c r="I270" s="66"/>
      <c r="J270" s="122"/>
    </row>
    <row r="271" spans="1:10">
      <c r="A271" s="66"/>
      <c r="B271" s="66"/>
      <c r="C271" s="66"/>
      <c r="D271" s="66"/>
      <c r="E271" s="66"/>
      <c r="F271" s="67"/>
      <c r="G271" s="66"/>
      <c r="H271" s="66"/>
      <c r="I271" s="66"/>
      <c r="J271" s="122"/>
    </row>
    <row r="272" spans="1:10">
      <c r="A272" s="66"/>
      <c r="B272" s="66"/>
      <c r="C272" s="66"/>
      <c r="D272" s="66"/>
      <c r="E272" s="66"/>
      <c r="F272" s="67"/>
      <c r="G272" s="66"/>
      <c r="H272" s="66"/>
      <c r="I272" s="66"/>
      <c r="J272" s="122"/>
    </row>
    <row r="273" spans="1:10">
      <c r="A273" s="66"/>
      <c r="B273" s="66"/>
      <c r="C273" s="66"/>
      <c r="D273" s="66"/>
      <c r="E273" s="66"/>
      <c r="F273" s="67"/>
      <c r="G273" s="66"/>
      <c r="H273" s="66"/>
      <c r="I273" s="66"/>
      <c r="J273" s="122"/>
    </row>
    <row r="274" spans="1:10">
      <c r="A274" s="66"/>
      <c r="B274" s="66"/>
      <c r="C274" s="66"/>
      <c r="D274" s="66"/>
      <c r="E274" s="66"/>
      <c r="F274" s="67"/>
      <c r="G274" s="66"/>
      <c r="H274" s="66"/>
      <c r="I274" s="66"/>
      <c r="J274" s="122"/>
    </row>
    <row r="275" spans="1:10">
      <c r="A275" s="66"/>
      <c r="B275" s="66"/>
      <c r="C275" s="66"/>
      <c r="D275" s="66"/>
      <c r="E275" s="66"/>
      <c r="F275" s="67"/>
      <c r="G275" s="66"/>
      <c r="H275" s="66"/>
      <c r="I275" s="66"/>
      <c r="J275" s="122"/>
    </row>
    <row r="276" spans="1:10">
      <c r="A276" s="66"/>
      <c r="B276" s="66"/>
      <c r="C276" s="66"/>
      <c r="D276" s="66"/>
      <c r="E276" s="66"/>
      <c r="F276" s="67"/>
      <c r="G276" s="66"/>
      <c r="H276" s="66"/>
      <c r="I276" s="66"/>
      <c r="J276" s="122"/>
    </row>
    <row r="277" spans="1:10">
      <c r="A277" s="66"/>
      <c r="B277" s="66"/>
      <c r="C277" s="66"/>
      <c r="D277" s="66"/>
      <c r="E277" s="66"/>
      <c r="F277" s="67"/>
      <c r="G277" s="66"/>
      <c r="H277" s="66"/>
      <c r="I277" s="66"/>
      <c r="J277" s="122"/>
    </row>
    <row r="278" spans="1:10">
      <c r="A278" s="66"/>
      <c r="B278" s="66"/>
      <c r="C278" s="66"/>
      <c r="D278" s="66"/>
      <c r="E278" s="66"/>
      <c r="F278" s="67"/>
      <c r="G278" s="66"/>
      <c r="H278" s="66"/>
      <c r="I278" s="66"/>
      <c r="J278" s="122"/>
    </row>
    <row r="279" spans="1:10">
      <c r="A279" s="66"/>
      <c r="B279" s="66"/>
      <c r="C279" s="66"/>
      <c r="D279" s="66"/>
      <c r="E279" s="66"/>
      <c r="F279" s="67"/>
      <c r="G279" s="66"/>
      <c r="H279" s="66"/>
      <c r="I279" s="66"/>
      <c r="J279" s="122"/>
    </row>
    <row r="280" spans="1:10">
      <c r="A280" s="66"/>
      <c r="B280" s="66"/>
      <c r="C280" s="66"/>
      <c r="D280" s="66"/>
      <c r="E280" s="66"/>
      <c r="F280" s="67"/>
      <c r="G280" s="66"/>
      <c r="H280" s="66"/>
      <c r="I280" s="66"/>
      <c r="J280" s="122"/>
    </row>
    <row r="281" spans="1:10">
      <c r="A281" s="66"/>
      <c r="B281" s="66"/>
      <c r="C281" s="66"/>
      <c r="D281" s="66"/>
      <c r="E281" s="66"/>
      <c r="F281" s="67"/>
      <c r="G281" s="66"/>
      <c r="H281" s="66"/>
      <c r="I281" s="66"/>
      <c r="J281" s="122"/>
    </row>
    <row r="282" spans="1:10">
      <c r="A282" s="66"/>
      <c r="B282" s="66"/>
      <c r="C282" s="66"/>
      <c r="D282" s="66"/>
      <c r="E282" s="66"/>
      <c r="F282" s="67"/>
      <c r="G282" s="66"/>
      <c r="H282" s="66"/>
      <c r="I282" s="66"/>
      <c r="J282" s="122"/>
    </row>
    <row r="283" spans="1:10">
      <c r="A283" s="66"/>
      <c r="B283" s="66"/>
      <c r="C283" s="66"/>
      <c r="D283" s="66"/>
      <c r="E283" s="66"/>
      <c r="F283" s="67"/>
      <c r="G283" s="66"/>
      <c r="H283" s="66"/>
      <c r="I283" s="66"/>
      <c r="J283" s="122"/>
    </row>
    <row r="284" spans="1:10">
      <c r="A284" s="66"/>
      <c r="B284" s="66"/>
      <c r="C284" s="66"/>
      <c r="D284" s="66"/>
      <c r="E284" s="66"/>
      <c r="F284" s="67"/>
      <c r="G284" s="66"/>
      <c r="H284" s="66"/>
      <c r="I284" s="66"/>
      <c r="J284" s="122"/>
    </row>
    <row r="285" spans="1:10">
      <c r="A285" s="66"/>
      <c r="B285" s="66"/>
      <c r="C285" s="66"/>
      <c r="D285" s="66"/>
      <c r="E285" s="66"/>
      <c r="F285" s="67"/>
      <c r="G285" s="66"/>
      <c r="H285" s="66"/>
      <c r="I285" s="66"/>
      <c r="J285" s="122"/>
    </row>
    <row r="286" spans="1:10">
      <c r="A286" s="66"/>
      <c r="B286" s="66"/>
      <c r="C286" s="66"/>
      <c r="D286" s="66"/>
      <c r="E286" s="66"/>
      <c r="F286" s="67"/>
      <c r="G286" s="66"/>
      <c r="H286" s="66"/>
      <c r="I286" s="66"/>
      <c r="J286" s="122"/>
    </row>
    <row r="287" spans="1:10">
      <c r="A287" s="66"/>
      <c r="B287" s="66"/>
      <c r="C287" s="66"/>
      <c r="D287" s="66"/>
      <c r="E287" s="66"/>
      <c r="F287" s="67"/>
      <c r="G287" s="66"/>
      <c r="H287" s="66"/>
      <c r="I287" s="66"/>
      <c r="J287" s="122"/>
    </row>
    <row r="288" spans="1:10">
      <c r="A288" s="66"/>
      <c r="B288" s="66"/>
      <c r="C288" s="66"/>
      <c r="D288" s="66"/>
      <c r="E288" s="66"/>
      <c r="F288" s="67"/>
      <c r="G288" s="66"/>
      <c r="H288" s="66"/>
      <c r="I288" s="66"/>
      <c r="J288" s="122"/>
    </row>
    <row r="289" spans="1:10">
      <c r="A289" s="66"/>
      <c r="B289" s="66"/>
      <c r="C289" s="66"/>
      <c r="D289" s="66"/>
      <c r="E289" s="66"/>
      <c r="F289" s="67"/>
      <c r="G289" s="66"/>
      <c r="H289" s="66"/>
      <c r="I289" s="66"/>
      <c r="J289" s="122"/>
    </row>
    <row r="290" spans="1:10">
      <c r="A290" s="66"/>
      <c r="B290" s="66"/>
      <c r="C290" s="66"/>
      <c r="D290" s="66"/>
      <c r="E290" s="66"/>
      <c r="F290" s="67"/>
      <c r="G290" s="66"/>
      <c r="H290" s="66"/>
      <c r="I290" s="66"/>
      <c r="J290" s="122"/>
    </row>
    <row r="291" spans="1:10">
      <c r="A291" s="66"/>
      <c r="B291" s="66"/>
      <c r="C291" s="66"/>
      <c r="D291" s="66"/>
      <c r="E291" s="66"/>
      <c r="F291" s="67"/>
      <c r="G291" s="66"/>
      <c r="H291" s="66"/>
      <c r="I291" s="66"/>
      <c r="J291" s="122"/>
    </row>
    <row r="292" spans="1:10">
      <c r="A292" s="66"/>
      <c r="B292" s="66"/>
      <c r="C292" s="66"/>
      <c r="D292" s="66"/>
      <c r="E292" s="66"/>
      <c r="F292" s="67"/>
      <c r="G292" s="66"/>
      <c r="H292" s="66"/>
      <c r="I292" s="66"/>
      <c r="J292" s="122"/>
    </row>
    <row r="293" spans="1:10">
      <c r="A293" s="66"/>
      <c r="B293" s="66"/>
      <c r="C293" s="66"/>
      <c r="D293" s="66"/>
      <c r="E293" s="66"/>
      <c r="F293" s="67"/>
      <c r="G293" s="66"/>
      <c r="H293" s="66"/>
      <c r="I293" s="66"/>
      <c r="J293" s="122"/>
    </row>
    <row r="294" spans="1:10">
      <c r="A294" s="66"/>
      <c r="B294" s="66"/>
      <c r="C294" s="66"/>
      <c r="D294" s="66"/>
      <c r="E294" s="66"/>
      <c r="F294" s="67"/>
      <c r="G294" s="66"/>
      <c r="H294" s="66"/>
      <c r="I294" s="66"/>
      <c r="J294" s="122"/>
    </row>
    <row r="295" spans="1:10">
      <c r="A295" s="66"/>
      <c r="B295" s="66"/>
      <c r="C295" s="66"/>
      <c r="D295" s="66"/>
      <c r="E295" s="66"/>
      <c r="F295" s="67"/>
      <c r="G295" s="66"/>
      <c r="H295" s="66"/>
      <c r="I295" s="66"/>
      <c r="J295" s="122"/>
    </row>
    <row r="296" spans="1:10">
      <c r="A296" s="66"/>
      <c r="B296" s="66"/>
      <c r="C296" s="66"/>
      <c r="D296" s="66"/>
      <c r="E296" s="66"/>
      <c r="F296" s="67"/>
      <c r="G296" s="66"/>
      <c r="H296" s="66"/>
      <c r="I296" s="66"/>
      <c r="J296" s="122"/>
    </row>
    <row r="297" spans="1:10">
      <c r="A297" s="66"/>
      <c r="B297" s="66"/>
      <c r="C297" s="66"/>
      <c r="D297" s="66"/>
      <c r="E297" s="66"/>
      <c r="F297" s="67"/>
      <c r="G297" s="66"/>
      <c r="H297" s="66"/>
      <c r="I297" s="66"/>
      <c r="J297" s="122"/>
    </row>
    <row r="298" spans="1:10">
      <c r="A298" s="66"/>
      <c r="B298" s="66"/>
      <c r="C298" s="66"/>
      <c r="D298" s="66"/>
      <c r="E298" s="66"/>
      <c r="F298" s="67"/>
      <c r="G298" s="66"/>
      <c r="H298" s="66"/>
      <c r="I298" s="66"/>
      <c r="J298" s="122"/>
    </row>
    <row r="299" spans="1:10">
      <c r="A299" s="66"/>
      <c r="B299" s="66"/>
      <c r="C299" s="66"/>
      <c r="D299" s="66"/>
      <c r="E299" s="66"/>
      <c r="F299" s="67"/>
      <c r="G299" s="66"/>
      <c r="H299" s="66"/>
      <c r="I299" s="66"/>
      <c r="J299" s="122"/>
    </row>
    <row r="300" spans="1:10">
      <c r="A300" s="66"/>
      <c r="B300" s="66"/>
      <c r="C300" s="66"/>
      <c r="D300" s="66"/>
      <c r="E300" s="66"/>
      <c r="F300" s="67"/>
      <c r="G300" s="66"/>
      <c r="H300" s="66"/>
      <c r="I300" s="66"/>
      <c r="J300" s="122"/>
    </row>
    <row r="301" spans="1:10">
      <c r="A301" s="66"/>
      <c r="B301" s="66"/>
      <c r="C301" s="66"/>
      <c r="D301" s="66"/>
      <c r="E301" s="66"/>
      <c r="F301" s="67"/>
      <c r="G301" s="66"/>
      <c r="H301" s="66"/>
      <c r="I301" s="66"/>
      <c r="J301" s="122"/>
    </row>
    <row r="302" spans="1:10">
      <c r="A302" s="66"/>
      <c r="B302" s="66"/>
      <c r="C302" s="66"/>
      <c r="D302" s="66"/>
      <c r="E302" s="66"/>
      <c r="F302" s="67"/>
      <c r="G302" s="66"/>
      <c r="H302" s="66"/>
      <c r="I302" s="66"/>
      <c r="J302" s="122"/>
    </row>
    <row r="303" spans="1:10">
      <c r="A303" s="66"/>
      <c r="B303" s="66"/>
      <c r="C303" s="66"/>
      <c r="D303" s="66"/>
      <c r="E303" s="66"/>
      <c r="F303" s="67"/>
      <c r="G303" s="66"/>
      <c r="H303" s="66"/>
      <c r="I303" s="66"/>
      <c r="J303" s="122"/>
    </row>
    <row r="304" spans="1:10">
      <c r="A304" s="66"/>
      <c r="B304" s="66"/>
      <c r="C304" s="66"/>
      <c r="D304" s="66"/>
      <c r="E304" s="66"/>
      <c r="F304" s="67"/>
      <c r="G304" s="66"/>
      <c r="H304" s="66"/>
      <c r="I304" s="66"/>
      <c r="J304" s="122"/>
    </row>
    <row r="305" spans="1:10">
      <c r="A305" s="66"/>
      <c r="B305" s="66"/>
      <c r="C305" s="66"/>
      <c r="D305" s="66"/>
      <c r="E305" s="66"/>
      <c r="F305" s="67"/>
      <c r="G305" s="66"/>
      <c r="H305" s="66"/>
      <c r="I305" s="66"/>
      <c r="J305" s="122"/>
    </row>
    <row r="306" spans="1:10">
      <c r="A306" s="66"/>
      <c r="B306" s="66"/>
      <c r="C306" s="66"/>
      <c r="D306" s="66"/>
      <c r="E306" s="66"/>
      <c r="F306" s="67"/>
      <c r="G306" s="66"/>
      <c r="H306" s="66"/>
      <c r="I306" s="66"/>
      <c r="J306" s="122"/>
    </row>
    <row r="307" spans="1:10">
      <c r="A307" s="66"/>
      <c r="B307" s="66"/>
      <c r="C307" s="66"/>
      <c r="D307" s="66"/>
      <c r="E307" s="66"/>
      <c r="F307" s="67"/>
      <c r="G307" s="66"/>
      <c r="H307" s="66"/>
      <c r="I307" s="66"/>
      <c r="J307" s="122"/>
    </row>
    <row r="308" spans="1:10">
      <c r="A308" s="66"/>
      <c r="B308" s="66"/>
      <c r="C308" s="66"/>
      <c r="D308" s="66"/>
      <c r="E308" s="66"/>
      <c r="F308" s="67"/>
      <c r="G308" s="66"/>
      <c r="H308" s="66"/>
      <c r="I308" s="66"/>
      <c r="J308" s="122"/>
    </row>
    <row r="309" spans="1:10">
      <c r="A309" s="66"/>
      <c r="B309" s="66"/>
      <c r="C309" s="66"/>
      <c r="D309" s="66"/>
      <c r="E309" s="66"/>
      <c r="F309" s="67"/>
      <c r="G309" s="66"/>
      <c r="H309" s="66"/>
      <c r="I309" s="66"/>
      <c r="J309" s="122"/>
    </row>
    <row r="310" spans="1:10">
      <c r="A310" s="66"/>
      <c r="B310" s="66"/>
      <c r="C310" s="66"/>
      <c r="D310" s="66"/>
      <c r="E310" s="66"/>
      <c r="F310" s="67"/>
      <c r="G310" s="66"/>
      <c r="H310" s="66"/>
      <c r="I310" s="66"/>
      <c r="J310" s="122"/>
    </row>
    <row r="311" spans="1:10">
      <c r="A311" s="66"/>
      <c r="B311" s="66"/>
      <c r="C311" s="66"/>
      <c r="D311" s="66"/>
      <c r="E311" s="66"/>
      <c r="F311" s="67"/>
      <c r="G311" s="66"/>
      <c r="H311" s="66"/>
      <c r="I311" s="66"/>
      <c r="J311" s="122"/>
    </row>
    <row r="312" spans="1:10">
      <c r="A312" s="66"/>
      <c r="B312" s="66"/>
      <c r="C312" s="66"/>
      <c r="D312" s="66"/>
      <c r="E312" s="66"/>
      <c r="F312" s="67"/>
      <c r="G312" s="66"/>
      <c r="H312" s="66"/>
      <c r="I312" s="66"/>
      <c r="J312" s="122"/>
    </row>
    <row r="313" spans="1:10">
      <c r="A313" s="66"/>
      <c r="B313" s="66"/>
      <c r="C313" s="66"/>
      <c r="D313" s="66"/>
      <c r="E313" s="66"/>
      <c r="F313" s="67"/>
      <c r="G313" s="66"/>
      <c r="H313" s="66"/>
      <c r="I313" s="66"/>
      <c r="J313" s="122"/>
    </row>
    <row r="314" spans="1:10">
      <c r="A314" s="66"/>
      <c r="B314" s="66"/>
      <c r="C314" s="66"/>
      <c r="D314" s="66"/>
      <c r="E314" s="66"/>
      <c r="F314" s="67"/>
      <c r="G314" s="66"/>
      <c r="H314" s="66"/>
      <c r="I314" s="66"/>
      <c r="J314" s="122"/>
    </row>
    <row r="315" spans="1:10">
      <c r="A315" s="66"/>
      <c r="B315" s="66"/>
      <c r="C315" s="66"/>
      <c r="D315" s="66"/>
      <c r="E315" s="66"/>
      <c r="F315" s="67"/>
      <c r="G315" s="66"/>
      <c r="H315" s="66"/>
      <c r="I315" s="66"/>
      <c r="J315" s="122"/>
    </row>
    <row r="316" spans="1:10">
      <c r="A316" s="66"/>
      <c r="B316" s="66"/>
      <c r="C316" s="66"/>
      <c r="D316" s="66"/>
      <c r="E316" s="66"/>
      <c r="F316" s="67"/>
      <c r="G316" s="66"/>
      <c r="H316" s="66"/>
      <c r="I316" s="66"/>
      <c r="J316" s="122"/>
    </row>
    <row r="317" spans="1:10">
      <c r="A317" s="66"/>
      <c r="B317" s="66"/>
      <c r="C317" s="66"/>
      <c r="D317" s="66"/>
      <c r="E317" s="66"/>
      <c r="F317" s="67"/>
      <c r="G317" s="66"/>
      <c r="H317" s="66"/>
      <c r="I317" s="66"/>
      <c r="J317" s="122"/>
    </row>
    <row r="318" spans="1:10">
      <c r="A318" s="66"/>
      <c r="B318" s="66"/>
      <c r="C318" s="66"/>
      <c r="D318" s="66"/>
      <c r="E318" s="66"/>
      <c r="F318" s="67"/>
      <c r="G318" s="66"/>
      <c r="H318" s="66"/>
      <c r="I318" s="66"/>
      <c r="J318" s="122"/>
    </row>
    <row r="319" spans="1:10">
      <c r="A319" s="66"/>
      <c r="B319" s="66"/>
      <c r="C319" s="66"/>
      <c r="D319" s="66"/>
      <c r="E319" s="66"/>
      <c r="F319" s="67"/>
      <c r="G319" s="66"/>
      <c r="H319" s="66"/>
      <c r="I319" s="66"/>
      <c r="J319" s="122"/>
    </row>
    <row r="320" spans="1:10">
      <c r="A320" s="66"/>
      <c r="B320" s="66"/>
      <c r="C320" s="66"/>
      <c r="D320" s="66"/>
      <c r="E320" s="66"/>
      <c r="F320" s="67"/>
      <c r="G320" s="66"/>
      <c r="H320" s="66"/>
      <c r="I320" s="66"/>
      <c r="J320" s="122"/>
    </row>
    <row r="321" spans="1:10">
      <c r="A321" s="66"/>
      <c r="B321" s="66"/>
      <c r="C321" s="66"/>
      <c r="D321" s="66"/>
      <c r="E321" s="66"/>
      <c r="F321" s="67"/>
      <c r="G321" s="66"/>
      <c r="H321" s="66"/>
      <c r="I321" s="66"/>
      <c r="J321" s="122"/>
    </row>
    <row r="322" spans="1:10">
      <c r="A322" s="66"/>
      <c r="B322" s="66"/>
      <c r="C322" s="66"/>
      <c r="D322" s="66"/>
      <c r="E322" s="66"/>
      <c r="F322" s="67"/>
      <c r="G322" s="66"/>
      <c r="H322" s="66"/>
      <c r="I322" s="66"/>
      <c r="J322" s="122"/>
    </row>
    <row r="323" spans="1:10">
      <c r="A323" s="66"/>
      <c r="B323" s="66"/>
      <c r="C323" s="66"/>
      <c r="D323" s="66"/>
      <c r="E323" s="66"/>
      <c r="F323" s="67"/>
      <c r="G323" s="66"/>
      <c r="H323" s="66"/>
      <c r="I323" s="66"/>
      <c r="J323" s="122"/>
    </row>
    <row r="324" spans="1:10">
      <c r="A324" s="66"/>
      <c r="B324" s="66"/>
      <c r="C324" s="66"/>
      <c r="D324" s="66"/>
      <c r="E324" s="66"/>
      <c r="F324" s="67"/>
      <c r="G324" s="66"/>
      <c r="H324" s="66"/>
      <c r="I324" s="66"/>
      <c r="J324" s="122"/>
    </row>
    <row r="325" spans="1:10">
      <c r="A325" s="66"/>
      <c r="B325" s="66"/>
      <c r="C325" s="66"/>
      <c r="D325" s="66"/>
      <c r="E325" s="66"/>
      <c r="F325" s="67"/>
      <c r="G325" s="66"/>
      <c r="H325" s="66"/>
      <c r="I325" s="66"/>
      <c r="J325" s="122"/>
    </row>
    <row r="326" spans="1:10">
      <c r="A326" s="66"/>
      <c r="B326" s="66"/>
      <c r="C326" s="66"/>
      <c r="D326" s="66"/>
      <c r="E326" s="66"/>
      <c r="F326" s="67"/>
      <c r="G326" s="66"/>
      <c r="H326" s="66"/>
      <c r="I326" s="66"/>
      <c r="J326" s="122"/>
    </row>
    <row r="327" spans="1:10">
      <c r="A327" s="66"/>
      <c r="B327" s="66"/>
      <c r="C327" s="66"/>
      <c r="D327" s="66"/>
      <c r="E327" s="66"/>
      <c r="F327" s="67"/>
      <c r="G327" s="66"/>
      <c r="H327" s="66"/>
      <c r="I327" s="66"/>
      <c r="J327" s="122"/>
    </row>
    <row r="328" spans="1:10">
      <c r="A328" s="66"/>
      <c r="B328" s="66"/>
      <c r="C328" s="66"/>
      <c r="D328" s="66"/>
      <c r="E328" s="66"/>
      <c r="F328" s="67"/>
      <c r="G328" s="66"/>
      <c r="H328" s="66"/>
      <c r="I328" s="66"/>
      <c r="J328" s="122"/>
    </row>
    <row r="329" spans="1:10">
      <c r="A329" s="66"/>
      <c r="B329" s="66"/>
      <c r="C329" s="66"/>
      <c r="D329" s="66"/>
      <c r="E329" s="66"/>
      <c r="F329" s="67"/>
      <c r="G329" s="66"/>
      <c r="H329" s="66"/>
      <c r="I329" s="66"/>
      <c r="J329" s="122"/>
    </row>
    <row r="330" spans="1:10">
      <c r="A330" s="66"/>
      <c r="B330" s="66"/>
      <c r="C330" s="66"/>
      <c r="D330" s="66"/>
      <c r="E330" s="66"/>
      <c r="F330" s="67"/>
      <c r="G330" s="66"/>
      <c r="H330" s="66"/>
      <c r="I330" s="66"/>
      <c r="J330" s="122"/>
    </row>
    <row r="331" spans="1:10">
      <c r="A331" s="66"/>
      <c r="B331" s="66"/>
      <c r="C331" s="66"/>
      <c r="D331" s="66"/>
      <c r="E331" s="66"/>
      <c r="F331" s="67"/>
      <c r="G331" s="66"/>
      <c r="H331" s="66"/>
      <c r="I331" s="66"/>
      <c r="J331" s="122"/>
    </row>
    <row r="332" spans="1:10">
      <c r="A332" s="66"/>
      <c r="B332" s="66"/>
      <c r="C332" s="66"/>
      <c r="D332" s="66"/>
      <c r="E332" s="66"/>
      <c r="F332" s="67"/>
      <c r="G332" s="66"/>
      <c r="H332" s="66"/>
      <c r="I332" s="66"/>
      <c r="J332" s="122"/>
    </row>
    <row r="333" spans="1:10">
      <c r="A333" s="66"/>
      <c r="B333" s="66"/>
      <c r="C333" s="66"/>
      <c r="D333" s="66"/>
      <c r="E333" s="66"/>
      <c r="F333" s="67"/>
      <c r="G333" s="66"/>
      <c r="H333" s="66"/>
      <c r="I333" s="66"/>
      <c r="J333" s="122"/>
    </row>
    <row r="334" spans="1:10">
      <c r="A334" s="66"/>
      <c r="B334" s="66"/>
      <c r="C334" s="66"/>
      <c r="D334" s="66"/>
      <c r="E334" s="66"/>
      <c r="F334" s="67"/>
      <c r="G334" s="66"/>
      <c r="H334" s="66"/>
      <c r="I334" s="66"/>
      <c r="J334" s="122"/>
    </row>
    <row r="335" spans="1:10">
      <c r="A335" s="66"/>
      <c r="B335" s="66"/>
      <c r="C335" s="66"/>
      <c r="D335" s="66"/>
      <c r="E335" s="66"/>
      <c r="F335" s="67"/>
      <c r="G335" s="66"/>
      <c r="H335" s="66"/>
      <c r="I335" s="66"/>
      <c r="J335" s="122"/>
    </row>
    <row r="336" spans="1:10">
      <c r="A336" s="66"/>
      <c r="B336" s="66"/>
      <c r="C336" s="66"/>
      <c r="D336" s="66"/>
      <c r="E336" s="66"/>
      <c r="F336" s="67"/>
      <c r="G336" s="66"/>
      <c r="H336" s="66"/>
      <c r="I336" s="66"/>
      <c r="J336" s="122"/>
    </row>
    <row r="337" spans="1:10">
      <c r="A337" s="66"/>
      <c r="B337" s="66"/>
      <c r="C337" s="66"/>
      <c r="D337" s="66"/>
      <c r="E337" s="66"/>
      <c r="F337" s="67"/>
      <c r="G337" s="66"/>
      <c r="H337" s="66"/>
      <c r="I337" s="66"/>
      <c r="J337" s="122"/>
    </row>
    <row r="338" spans="1:10">
      <c r="A338" s="66"/>
      <c r="B338" s="66"/>
      <c r="C338" s="66"/>
      <c r="D338" s="66"/>
      <c r="E338" s="66"/>
      <c r="F338" s="67"/>
      <c r="G338" s="66"/>
      <c r="H338" s="66"/>
      <c r="I338" s="66"/>
      <c r="J338" s="122"/>
    </row>
    <row r="339" spans="1:10">
      <c r="A339" s="66"/>
      <c r="B339" s="66"/>
      <c r="C339" s="66"/>
      <c r="D339" s="66"/>
      <c r="E339" s="66"/>
      <c r="F339" s="67"/>
      <c r="G339" s="66"/>
      <c r="H339" s="66"/>
      <c r="I339" s="66"/>
      <c r="J339" s="122"/>
    </row>
    <row r="340" spans="1:10">
      <c r="A340" s="66"/>
      <c r="B340" s="66"/>
      <c r="C340" s="66"/>
      <c r="D340" s="66"/>
      <c r="E340" s="66"/>
      <c r="F340" s="67"/>
      <c r="G340" s="66"/>
      <c r="H340" s="66"/>
      <c r="I340" s="66"/>
      <c r="J340" s="122"/>
    </row>
    <row r="341" spans="1:10">
      <c r="A341" s="66"/>
      <c r="B341" s="66"/>
      <c r="C341" s="66"/>
      <c r="D341" s="66"/>
      <c r="E341" s="66"/>
      <c r="F341" s="67"/>
      <c r="G341" s="66"/>
      <c r="H341" s="66"/>
      <c r="I341" s="66"/>
      <c r="J341" s="122"/>
    </row>
    <row r="342" spans="1:10">
      <c r="A342" s="66"/>
      <c r="B342" s="66"/>
      <c r="C342" s="66"/>
      <c r="D342" s="66"/>
      <c r="E342" s="66"/>
      <c r="F342" s="67"/>
      <c r="G342" s="66"/>
      <c r="H342" s="66"/>
      <c r="I342" s="66"/>
      <c r="J342" s="122"/>
    </row>
    <row r="343" spans="1:10">
      <c r="A343" s="66"/>
      <c r="B343" s="66"/>
      <c r="C343" s="66"/>
      <c r="D343" s="66"/>
      <c r="E343" s="66"/>
      <c r="F343" s="67"/>
      <c r="G343" s="66"/>
      <c r="H343" s="66"/>
      <c r="I343" s="66"/>
      <c r="J343" s="122"/>
    </row>
    <row r="344" spans="1:10">
      <c r="A344" s="66"/>
      <c r="B344" s="66"/>
      <c r="C344" s="66"/>
      <c r="D344" s="66"/>
      <c r="E344" s="66"/>
      <c r="F344" s="67"/>
      <c r="G344" s="66"/>
      <c r="H344" s="66"/>
      <c r="I344" s="66"/>
      <c r="J344" s="122"/>
    </row>
    <row r="345" spans="1:10">
      <c r="A345" s="66"/>
      <c r="B345" s="66"/>
      <c r="C345" s="66"/>
      <c r="D345" s="66"/>
      <c r="E345" s="66"/>
      <c r="F345" s="67"/>
      <c r="G345" s="66"/>
      <c r="H345" s="66"/>
      <c r="I345" s="66"/>
      <c r="J345" s="122"/>
    </row>
    <row r="346" spans="1:10">
      <c r="A346" s="66"/>
      <c r="B346" s="66"/>
      <c r="C346" s="66"/>
      <c r="D346" s="66"/>
      <c r="E346" s="66"/>
      <c r="F346" s="67"/>
      <c r="G346" s="66"/>
      <c r="H346" s="66"/>
      <c r="I346" s="66"/>
      <c r="J346" s="122"/>
    </row>
    <row r="347" spans="1:10">
      <c r="A347" s="66"/>
      <c r="B347" s="66"/>
      <c r="C347" s="66"/>
      <c r="D347" s="66"/>
      <c r="E347" s="66"/>
      <c r="F347" s="67"/>
      <c r="G347" s="66"/>
      <c r="H347" s="66"/>
      <c r="I347" s="66"/>
      <c r="J347" s="122"/>
    </row>
    <row r="348" spans="1:10">
      <c r="A348" s="66"/>
      <c r="B348" s="66"/>
      <c r="C348" s="66"/>
      <c r="D348" s="66"/>
      <c r="E348" s="66"/>
      <c r="F348" s="67"/>
      <c r="G348" s="66"/>
      <c r="H348" s="66"/>
      <c r="I348" s="66"/>
      <c r="J348" s="122"/>
    </row>
    <row r="349" spans="1:10">
      <c r="A349" s="66"/>
      <c r="B349" s="66"/>
      <c r="C349" s="66"/>
      <c r="D349" s="66"/>
      <c r="E349" s="66"/>
      <c r="F349" s="67"/>
      <c r="G349" s="66"/>
      <c r="H349" s="66"/>
      <c r="I349" s="66"/>
      <c r="J349" s="122"/>
    </row>
    <row r="350" spans="1:10">
      <c r="A350" s="66"/>
      <c r="B350" s="66"/>
      <c r="C350" s="66"/>
      <c r="D350" s="66"/>
      <c r="E350" s="66"/>
      <c r="F350" s="67"/>
      <c r="G350" s="66"/>
      <c r="H350" s="66"/>
      <c r="I350" s="66"/>
      <c r="J350" s="122"/>
    </row>
    <row r="351" spans="1:10">
      <c r="A351" s="66"/>
      <c r="B351" s="66"/>
      <c r="C351" s="66"/>
      <c r="D351" s="66"/>
      <c r="E351" s="66"/>
      <c r="F351" s="67"/>
      <c r="G351" s="66"/>
      <c r="H351" s="66"/>
      <c r="I351" s="66"/>
      <c r="J351" s="122"/>
    </row>
    <row r="352" spans="1:10">
      <c r="A352" s="66"/>
      <c r="B352" s="66"/>
      <c r="C352" s="66"/>
      <c r="D352" s="66"/>
      <c r="E352" s="66"/>
      <c r="F352" s="67"/>
      <c r="G352" s="66"/>
      <c r="H352" s="66"/>
      <c r="I352" s="66"/>
      <c r="J352" s="122"/>
    </row>
    <row r="353" spans="1:10">
      <c r="A353" s="66"/>
      <c r="B353" s="66"/>
      <c r="C353" s="66"/>
      <c r="D353" s="66"/>
      <c r="E353" s="66"/>
      <c r="F353" s="67"/>
      <c r="G353" s="66"/>
      <c r="H353" s="66"/>
      <c r="I353" s="66"/>
      <c r="J353" s="122"/>
    </row>
    <row r="354" spans="1:10">
      <c r="A354" s="66"/>
      <c r="B354" s="66"/>
      <c r="C354" s="66"/>
      <c r="D354" s="66"/>
      <c r="E354" s="66"/>
      <c r="F354" s="67"/>
      <c r="G354" s="66"/>
      <c r="H354" s="66"/>
      <c r="I354" s="66"/>
      <c r="J354" s="122"/>
    </row>
    <row r="355" spans="1:10">
      <c r="A355" s="66"/>
      <c r="B355" s="66"/>
      <c r="C355" s="66"/>
      <c r="D355" s="66"/>
      <c r="E355" s="66"/>
      <c r="F355" s="67"/>
      <c r="G355" s="66"/>
      <c r="H355" s="66"/>
      <c r="I355" s="66"/>
      <c r="J355" s="122"/>
    </row>
    <row r="356" spans="1:10">
      <c r="A356" s="66"/>
      <c r="B356" s="66"/>
      <c r="C356" s="66"/>
      <c r="D356" s="66"/>
      <c r="E356" s="66"/>
      <c r="F356" s="67"/>
      <c r="G356" s="66"/>
      <c r="H356" s="66"/>
      <c r="I356" s="66"/>
      <c r="J356" s="122"/>
    </row>
    <row r="357" spans="1:10">
      <c r="A357" s="66"/>
      <c r="B357" s="66"/>
      <c r="C357" s="66"/>
      <c r="D357" s="66"/>
      <c r="E357" s="66"/>
      <c r="F357" s="67"/>
      <c r="G357" s="66"/>
      <c r="H357" s="66"/>
      <c r="I357" s="66"/>
      <c r="J357" s="122"/>
    </row>
    <row r="358" spans="1:10">
      <c r="A358" s="66"/>
      <c r="B358" s="66"/>
      <c r="C358" s="66"/>
      <c r="D358" s="66"/>
      <c r="E358" s="66"/>
      <c r="F358" s="67"/>
      <c r="G358" s="66"/>
      <c r="H358" s="66"/>
      <c r="I358" s="66"/>
      <c r="J358" s="122"/>
    </row>
    <row r="359" spans="1:10">
      <c r="A359" s="66"/>
      <c r="B359" s="66"/>
      <c r="C359" s="66"/>
      <c r="D359" s="66"/>
      <c r="E359" s="66"/>
      <c r="F359" s="67"/>
      <c r="G359" s="66"/>
      <c r="H359" s="66"/>
      <c r="I359" s="66"/>
      <c r="J359" s="122"/>
    </row>
    <row r="360" spans="1:10">
      <c r="A360" s="66"/>
      <c r="B360" s="66"/>
      <c r="C360" s="66"/>
      <c r="D360" s="66"/>
      <c r="E360" s="66"/>
      <c r="F360" s="67"/>
      <c r="G360" s="66"/>
      <c r="H360" s="66"/>
      <c r="I360" s="66"/>
      <c r="J360" s="122"/>
    </row>
    <row r="361" spans="1:10">
      <c r="A361" s="66"/>
      <c r="B361" s="66"/>
      <c r="C361" s="66"/>
      <c r="D361" s="66"/>
      <c r="E361" s="66"/>
      <c r="F361" s="67"/>
      <c r="G361" s="66"/>
      <c r="H361" s="66"/>
      <c r="I361" s="66"/>
      <c r="J361" s="122"/>
    </row>
    <row r="362" spans="1:10">
      <c r="A362" s="66"/>
      <c r="B362" s="66"/>
      <c r="C362" s="66"/>
      <c r="D362" s="66"/>
      <c r="E362" s="66"/>
      <c r="F362" s="67"/>
      <c r="G362" s="66"/>
      <c r="H362" s="66"/>
      <c r="I362" s="66"/>
      <c r="J362" s="122"/>
    </row>
  </sheetData>
  <sheetProtection algorithmName="SHA-512" hashValue="kHYwgxFKzZUk9Kj+MAATE8pcktLHEName/xtzlPpQqc2pJvrMQwcU4qREv8eeTVYxx/p4DFifTjsA5xbqbad8g==" saltValue="hHE++L9vSyfMJxsOM1iTDQ==" spinCount="100000" sheet="1" objects="1" scenarios="1" selectLockedCells="1"/>
  <mergeCells count="7">
    <mergeCell ref="B38:F39"/>
    <mergeCell ref="B2:F2"/>
    <mergeCell ref="B41:F41"/>
    <mergeCell ref="B12:F12"/>
    <mergeCell ref="B26:F26"/>
    <mergeCell ref="B29:F29"/>
    <mergeCell ref="B27:F27"/>
  </mergeCells>
  <dataValidations count="6">
    <dataValidation type="list" errorStyle="warning" allowBlank="1" showErrorMessage="1" errorTitle="ERROR" error="Click Cancel, then click on the arrow and select your size from the list. " prompt="Click arrow and select size from list." sqref="E22">
      <formula1>$B$130:$B$138</formula1>
    </dataValidation>
    <dataValidation type="list" errorStyle="warning" allowBlank="1" showErrorMessage="1" errorTitle="ERROR" error="Click Cancel, then click on the arrow and select your size from the list. " sqref="E24">
      <formula1>$B$130:$B$138</formula1>
    </dataValidation>
    <dataValidation type="list" errorStyle="warning" allowBlank="1" showInputMessage="1" showErrorMessage="1" errorTitle="ERROR" error="Click Cancel, then click on the arrow and select your size from the list. " sqref="E20">
      <formula1>$B$130:$B$138</formula1>
    </dataValidation>
    <dataValidation type="list" errorStyle="warning" allowBlank="1" showErrorMessage="1" errorTitle="ERROR" error="Click Cancel, then click on the arrow and select your size from the list. " sqref="E16">
      <formula1>$D$130:$D$137</formula1>
    </dataValidation>
    <dataValidation type="list" allowBlank="1" showInputMessage="1" showErrorMessage="1" sqref="D143">
      <formula1>$B$141:$B$142</formula1>
    </dataValidation>
    <dataValidation type="list" allowBlank="1" showInputMessage="1" showErrorMessage="1" sqref="B31 E31">
      <formula1>$B$140:$B$142</formula1>
    </dataValidation>
  </dataValidations>
  <printOptions horizontalCentered="1"/>
  <pageMargins left="0.70866141732283472" right="0.70866141732283472" top="0.74803149606299213" bottom="0.74803149606299213" header="0.31496062992125984" footer="0.31496062992125984"/>
  <pageSetup paperSize="9" scale="61" orientation="portrait"/>
  <ignoredErrors>
    <ignoredError sqref="F121" formulaRange="1"/>
  </ignoredErrors>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M47"/>
  <sheetViews>
    <sheetView showGridLines="0" showZeros="0" zoomScaleSheetLayoutView="100" workbookViewId="0">
      <selection activeCell="C45" sqref="C45"/>
    </sheetView>
  </sheetViews>
  <sheetFormatPr baseColWidth="10" defaultColWidth="8.83203125" defaultRowHeight="14" x14ac:dyDescent="0"/>
  <cols>
    <col min="1" max="1" width="17.6640625" style="5" customWidth="1"/>
    <col min="2" max="2" width="19.6640625" style="5" customWidth="1"/>
    <col min="3" max="3" width="26.6640625" style="5" customWidth="1"/>
    <col min="4" max="4" width="22.6640625" style="7" customWidth="1"/>
    <col min="5" max="5" width="22.6640625" style="5" customWidth="1"/>
    <col min="6" max="6" width="17.6640625" style="5" customWidth="1"/>
    <col min="7" max="9" width="8.83203125" style="5"/>
    <col min="10" max="10" width="15.83203125" style="18" customWidth="1"/>
    <col min="11" max="16384" width="8.83203125" style="5"/>
  </cols>
  <sheetData>
    <row r="1" spans="1:13">
      <c r="A1" s="1"/>
      <c r="B1" s="1"/>
      <c r="C1" s="1"/>
      <c r="D1" s="1"/>
      <c r="E1" s="1"/>
      <c r="F1" s="1"/>
    </row>
    <row r="2" spans="1:13">
      <c r="A2" s="1"/>
      <c r="B2" s="1"/>
      <c r="C2" s="1"/>
      <c r="D2" s="1"/>
      <c r="E2" s="1"/>
      <c r="F2" s="1"/>
    </row>
    <row r="3" spans="1:13">
      <c r="A3" s="1"/>
      <c r="B3" s="1"/>
      <c r="C3" s="1"/>
      <c r="D3" s="3"/>
      <c r="E3" s="1"/>
      <c r="F3" s="1"/>
      <c r="G3" s="18"/>
      <c r="H3" s="18"/>
      <c r="I3" s="18"/>
      <c r="K3" s="18"/>
      <c r="L3" s="9"/>
      <c r="M3" s="9"/>
    </row>
    <row r="4" spans="1:13" ht="30">
      <c r="A4" s="1"/>
      <c r="B4" s="180" t="s">
        <v>30</v>
      </c>
      <c r="C4" s="180"/>
      <c r="D4" s="180"/>
      <c r="E4" s="180"/>
      <c r="F4" s="1"/>
      <c r="G4" s="18"/>
      <c r="H4" s="18"/>
      <c r="I4" s="18"/>
      <c r="K4" s="18"/>
      <c r="L4" s="9"/>
      <c r="M4" s="9"/>
    </row>
    <row r="5" spans="1:13">
      <c r="A5" s="2"/>
      <c r="B5" s="2"/>
      <c r="C5" s="2"/>
      <c r="D5" s="3"/>
      <c r="E5" s="2"/>
      <c r="F5" s="2"/>
      <c r="G5" s="19"/>
      <c r="H5" s="18"/>
      <c r="I5" s="18"/>
      <c r="K5" s="18"/>
      <c r="L5" s="9"/>
      <c r="M5" s="9"/>
    </row>
    <row r="6" spans="1:13" s="6" customFormat="1" ht="20">
      <c r="A6" s="2"/>
      <c r="B6" s="11" t="s">
        <v>56</v>
      </c>
      <c r="C6" s="13" t="s">
        <v>14</v>
      </c>
      <c r="D6" s="14"/>
      <c r="E6" s="13"/>
      <c r="F6" s="2"/>
      <c r="G6" s="19"/>
      <c r="H6" s="19"/>
      <c r="I6" s="19"/>
      <c r="J6" s="19"/>
      <c r="K6" s="19"/>
      <c r="L6" s="60"/>
      <c r="M6" s="60"/>
    </row>
    <row r="7" spans="1:13" ht="20">
      <c r="A7" s="2"/>
      <c r="B7" s="13"/>
      <c r="C7" s="13"/>
      <c r="D7" s="14"/>
      <c r="E7" s="13"/>
      <c r="F7" s="2"/>
      <c r="G7" s="19"/>
      <c r="H7" s="18"/>
      <c r="I7" s="18"/>
      <c r="K7" s="18"/>
      <c r="L7" s="9"/>
      <c r="M7" s="9"/>
    </row>
    <row r="8" spans="1:13" ht="20">
      <c r="A8" s="2"/>
      <c r="B8" s="11" t="s">
        <v>57</v>
      </c>
      <c r="C8" s="13" t="str">
        <f>IF('Order Form'!C5="","",CONCATENATE(H8," ",I8))</f>
        <v/>
      </c>
      <c r="D8" s="17" t="s">
        <v>52</v>
      </c>
      <c r="E8" s="13" t="str">
        <f>IF('Order Form'!E7="","",'Order Form'!E7)</f>
        <v/>
      </c>
      <c r="F8" s="2"/>
      <c r="G8" s="19"/>
      <c r="H8" s="18" t="str">
        <f>PROPER('Order Form'!C5)</f>
        <v/>
      </c>
      <c r="I8" s="18" t="str">
        <f>PROPER('Order Form'!E5)</f>
        <v/>
      </c>
      <c r="J8" s="18" t="str">
        <f>UPPER('Order Form'!C7)</f>
        <v/>
      </c>
      <c r="K8" s="18"/>
      <c r="L8" s="9"/>
      <c r="M8" s="9"/>
    </row>
    <row r="9" spans="1:13" ht="20">
      <c r="A9" s="2"/>
      <c r="B9" s="11"/>
      <c r="C9" s="13"/>
      <c r="D9" s="13"/>
      <c r="E9" s="13"/>
      <c r="F9" s="2"/>
      <c r="G9" s="19"/>
      <c r="H9" s="18"/>
      <c r="I9" s="18"/>
      <c r="K9" s="18"/>
      <c r="L9" s="9"/>
      <c r="M9" s="9"/>
    </row>
    <row r="10" spans="1:13" ht="20">
      <c r="A10" s="2"/>
      <c r="B10" s="15" t="s">
        <v>58</v>
      </c>
      <c r="C10" s="13" t="str">
        <f>IF('Order Form'!C9="",I10,H10)</f>
        <v/>
      </c>
      <c r="D10" s="17" t="s">
        <v>26</v>
      </c>
      <c r="E10" s="13" t="str">
        <f>IF('Order Form'!C7="","",J8)</f>
        <v/>
      </c>
      <c r="F10" s="2"/>
      <c r="G10" s="19"/>
      <c r="H10" s="18" t="str">
        <f>UPPER('Order Form'!C9)</f>
        <v/>
      </c>
      <c r="I10" s="18" t="str">
        <f>UPPER(H8)</f>
        <v/>
      </c>
      <c r="K10" s="18"/>
      <c r="L10" s="9"/>
      <c r="M10" s="9"/>
    </row>
    <row r="11" spans="1:13" ht="20">
      <c r="A11" s="2"/>
      <c r="B11" s="13"/>
      <c r="C11" s="13"/>
      <c r="D11" s="14"/>
      <c r="E11" s="13"/>
      <c r="F11" s="2"/>
      <c r="G11" s="19"/>
      <c r="H11" s="18"/>
      <c r="I11" s="18"/>
      <c r="K11" s="18"/>
      <c r="L11" s="65"/>
      <c r="M11" s="9"/>
    </row>
    <row r="12" spans="1:13" ht="20">
      <c r="A12" s="2"/>
      <c r="B12" s="11" t="s">
        <v>0</v>
      </c>
      <c r="C12" s="11" t="s">
        <v>8</v>
      </c>
      <c r="D12" s="11" t="s">
        <v>4</v>
      </c>
      <c r="E12" s="11" t="s">
        <v>2</v>
      </c>
      <c r="F12" s="2"/>
      <c r="G12" s="18"/>
      <c r="H12" s="18"/>
      <c r="I12" s="18"/>
      <c r="K12" s="18"/>
      <c r="L12" s="65"/>
      <c r="M12" s="9"/>
    </row>
    <row r="13" spans="1:13" ht="20">
      <c r="A13" s="2"/>
      <c r="B13" s="12"/>
      <c r="C13" s="14"/>
      <c r="D13" s="12"/>
      <c r="E13" s="150"/>
      <c r="F13" s="1"/>
      <c r="G13" s="18"/>
      <c r="H13" s="18"/>
      <c r="I13" s="18"/>
      <c r="K13" s="18"/>
      <c r="L13" s="65"/>
      <c r="M13" s="9"/>
    </row>
    <row r="14" spans="1:13" ht="20">
      <c r="A14" s="2"/>
      <c r="B14" s="14" t="str">
        <f>IF('Order Form'!F16="","",'Order Form'!B16)</f>
        <v/>
      </c>
      <c r="C14" s="14" t="str">
        <f>IF(B14="Club shirt",UPPER('Order Form'!E16),"")</f>
        <v/>
      </c>
      <c r="D14" s="14" t="str">
        <f>IF(B14="Club shirt",'Order Form'!F16,"")</f>
        <v/>
      </c>
      <c r="E14" s="151" t="str">
        <f>IF(B14="Club shirt",'Order Form'!F16*'Order Form'!D16,"")</f>
        <v/>
      </c>
      <c r="F14" s="2"/>
      <c r="G14" s="18"/>
      <c r="H14" s="18"/>
      <c r="I14" s="18"/>
      <c r="J14" s="18" t="str">
        <f>UPPER('Order Form'!E16)</f>
        <v/>
      </c>
      <c r="K14" s="18"/>
      <c r="L14" s="65"/>
      <c r="M14" s="9"/>
    </row>
    <row r="15" spans="1:13" ht="20">
      <c r="A15" s="2"/>
      <c r="B15" s="14"/>
      <c r="C15" s="14"/>
      <c r="D15" s="14"/>
      <c r="E15" s="151"/>
      <c r="F15" s="2"/>
      <c r="H15" s="18"/>
      <c r="I15" s="18"/>
      <c r="K15" s="65"/>
      <c r="L15" s="65"/>
      <c r="M15" s="9"/>
    </row>
    <row r="16" spans="1:13" ht="20">
      <c r="A16" s="2"/>
      <c r="B16" s="14" t="str">
        <f>IF('Order Form'!F18="","",'Order Form'!B18)</f>
        <v/>
      </c>
      <c r="C16" s="14" t="str">
        <f>IF(B16="Cap","N/A","")</f>
        <v/>
      </c>
      <c r="D16" s="14" t="str">
        <f>IF(B16="Cap",'Order Form'!F18,"")</f>
        <v/>
      </c>
      <c r="E16" s="151" t="str">
        <f>IF(B16="Cap",'Order Form'!F18*'Order Form'!D18,"")</f>
        <v/>
      </c>
      <c r="F16" s="2"/>
      <c r="G16" s="18"/>
      <c r="H16" s="18"/>
      <c r="I16" s="18"/>
      <c r="K16" s="18"/>
      <c r="L16" s="18"/>
      <c r="M16" s="9"/>
    </row>
    <row r="17" spans="1:13" ht="20">
      <c r="A17" s="2"/>
      <c r="B17" s="14"/>
      <c r="C17" s="14"/>
      <c r="D17" s="14"/>
      <c r="E17" s="151"/>
      <c r="F17" s="2"/>
      <c r="G17" s="18"/>
      <c r="H17" s="18"/>
      <c r="I17" s="18"/>
      <c r="K17" s="18"/>
      <c r="L17" s="18"/>
      <c r="M17" s="9"/>
    </row>
    <row r="18" spans="1:13" ht="20">
      <c r="A18" s="2"/>
      <c r="B18" s="14" t="str">
        <f>IF('Order Form'!F20="","",'Order Form'!B20)</f>
        <v/>
      </c>
      <c r="C18" s="14" t="str">
        <f>IF(B18="Jacket",UPPER('Order Form'!E20),"")</f>
        <v/>
      </c>
      <c r="D18" s="14" t="str">
        <f>IF(B18="Jacket",'Order Form'!F20,"")</f>
        <v/>
      </c>
      <c r="E18" s="151" t="str">
        <f>IF(B18="Jacket",'Order Form'!F20*'Order Form'!D20,"")</f>
        <v/>
      </c>
      <c r="F18" s="2"/>
      <c r="G18" s="18"/>
      <c r="H18" s="18"/>
      <c r="I18" s="18"/>
      <c r="J18" s="18" t="str">
        <f>UPPER('Order Form'!E20)</f>
        <v/>
      </c>
      <c r="K18" s="18"/>
      <c r="L18" s="18"/>
      <c r="M18" s="9"/>
    </row>
    <row r="19" spans="1:13" ht="20">
      <c r="A19" s="2"/>
      <c r="B19" s="14"/>
      <c r="C19" s="14"/>
      <c r="D19" s="14"/>
      <c r="E19" s="151"/>
      <c r="F19" s="2"/>
      <c r="G19" s="18"/>
      <c r="H19" s="18"/>
      <c r="I19" s="18"/>
      <c r="K19" s="18"/>
      <c r="L19" s="18"/>
      <c r="M19" s="9"/>
    </row>
    <row r="20" spans="1:13" ht="20">
      <c r="A20" s="2"/>
      <c r="B20" s="14" t="str">
        <f>IF('Order Form'!F22="","",'Order Form'!B22)</f>
        <v/>
      </c>
      <c r="C20" s="14" t="str">
        <f>IF(B20="Jacket",UPPER('Order Form'!E22),"")</f>
        <v/>
      </c>
      <c r="D20" s="14" t="str">
        <f>IF(B20="Jacket",'Order Form'!F22,"")</f>
        <v/>
      </c>
      <c r="E20" s="151" t="str">
        <f>IF(B20="Jacket",'Order Form'!F22*'Order Form'!D22,"")</f>
        <v/>
      </c>
      <c r="F20" s="2"/>
      <c r="G20" s="18"/>
      <c r="H20" s="18"/>
      <c r="I20" s="18"/>
      <c r="J20" s="18" t="str">
        <f>UPPER('Order Form'!E22)</f>
        <v/>
      </c>
      <c r="K20" s="18"/>
      <c r="L20" s="18"/>
      <c r="M20" s="9"/>
    </row>
    <row r="21" spans="1:13" ht="20">
      <c r="A21" s="2"/>
      <c r="B21" s="14"/>
      <c r="C21" s="14"/>
      <c r="D21" s="14"/>
      <c r="E21" s="151"/>
      <c r="F21" s="2"/>
      <c r="G21" s="18"/>
      <c r="H21" s="18"/>
      <c r="I21" s="18"/>
      <c r="K21" s="18"/>
      <c r="L21" s="18"/>
      <c r="M21" s="9"/>
    </row>
    <row r="22" spans="1:13" ht="20">
      <c r="A22" s="2"/>
      <c r="B22" s="14" t="str">
        <f>IF('Order Form'!F24="","",'Order Form'!B24)</f>
        <v/>
      </c>
      <c r="C22" s="14" t="str">
        <f>IF(B22="Vest",UPPER('Order Form'!E24),"")</f>
        <v/>
      </c>
      <c r="D22" s="14" t="str">
        <f>IF(B22="Vest",'Order Form'!F24,"")</f>
        <v/>
      </c>
      <c r="E22" s="151" t="str">
        <f>IF(B22="Vest",'Order Form'!F24*'Order Form'!D24,"")</f>
        <v/>
      </c>
      <c r="F22" s="2"/>
      <c r="G22" s="18"/>
      <c r="H22" s="18"/>
      <c r="I22" s="18"/>
      <c r="J22" s="18" t="str">
        <f>UPPER('Order Form'!E24)</f>
        <v/>
      </c>
      <c r="K22" s="18"/>
      <c r="L22" s="18"/>
      <c r="M22" s="9"/>
    </row>
    <row r="23" spans="1:13" ht="20">
      <c r="A23" s="2"/>
      <c r="B23" s="13"/>
      <c r="C23" s="13"/>
      <c r="D23" s="14"/>
      <c r="E23" s="152"/>
      <c r="F23" s="4"/>
      <c r="G23" s="19"/>
      <c r="H23" s="18"/>
      <c r="I23" s="18"/>
      <c r="K23" s="18"/>
      <c r="L23" s="18"/>
      <c r="M23" s="9"/>
    </row>
    <row r="24" spans="1:13" ht="20">
      <c r="A24" s="2"/>
      <c r="B24" s="13"/>
      <c r="C24" s="14"/>
      <c r="D24" s="15" t="s">
        <v>34</v>
      </c>
      <c r="E24" s="153">
        <f>SUM(E14:E22)</f>
        <v>0</v>
      </c>
      <c r="F24" s="2"/>
      <c r="G24" s="18"/>
      <c r="H24" s="18"/>
      <c r="I24" s="18"/>
      <c r="K24" s="18"/>
      <c r="L24" s="18"/>
      <c r="M24" s="9"/>
    </row>
    <row r="25" spans="1:13" ht="20">
      <c r="A25" s="2"/>
      <c r="B25" s="13"/>
      <c r="C25" s="14"/>
      <c r="D25" s="17"/>
      <c r="E25" s="16"/>
      <c r="F25" s="2"/>
      <c r="G25" s="18"/>
      <c r="H25" s="18"/>
      <c r="I25" s="18"/>
      <c r="K25" s="18"/>
      <c r="L25" s="18"/>
      <c r="M25" s="9"/>
    </row>
    <row r="26" spans="1:13" ht="20">
      <c r="A26" s="2"/>
      <c r="B26" s="13"/>
      <c r="C26" s="14"/>
      <c r="D26" s="17"/>
      <c r="E26" s="16"/>
      <c r="F26" s="2"/>
      <c r="G26" s="18"/>
      <c r="H26" s="18"/>
      <c r="I26" s="18"/>
      <c r="K26" s="18"/>
      <c r="L26" s="18"/>
      <c r="M26" s="9"/>
    </row>
    <row r="27" spans="1:13" ht="20">
      <c r="A27" s="2"/>
      <c r="B27" s="13" t="str">
        <f>'Order Form'!B31</f>
        <v>Name and Callsign</v>
      </c>
      <c r="C27" s="14"/>
      <c r="D27" s="17"/>
      <c r="E27" s="16" t="str">
        <f>'Order Form'!E31</f>
        <v>Logo</v>
      </c>
      <c r="F27" s="2"/>
      <c r="G27" s="18"/>
      <c r="H27" s="18"/>
      <c r="I27" s="18"/>
      <c r="K27" s="18"/>
      <c r="L27" s="18"/>
      <c r="M27" s="9"/>
    </row>
    <row r="28" spans="1:13" ht="20">
      <c r="A28" s="2"/>
      <c r="B28" s="13"/>
      <c r="C28" s="14"/>
      <c r="D28" s="17"/>
      <c r="E28" s="16"/>
      <c r="F28" s="2"/>
      <c r="G28" s="18"/>
      <c r="H28" s="18"/>
      <c r="I28" s="18"/>
      <c r="K28" s="18"/>
      <c r="L28" s="18"/>
      <c r="M28" s="9"/>
    </row>
    <row r="29" spans="1:13" ht="20">
      <c r="A29" s="2"/>
      <c r="B29" s="13"/>
      <c r="C29" s="14"/>
      <c r="D29" s="17"/>
      <c r="E29" s="16"/>
      <c r="F29" s="2"/>
      <c r="G29" s="18"/>
      <c r="H29" s="18"/>
      <c r="I29" s="18"/>
      <c r="K29" s="18"/>
      <c r="L29" s="18"/>
      <c r="M29" s="9"/>
    </row>
    <row r="30" spans="1:13" ht="20">
      <c r="A30" s="2"/>
      <c r="B30" s="13"/>
      <c r="C30" s="14"/>
      <c r="D30" s="17"/>
      <c r="E30" s="16"/>
      <c r="F30" s="2"/>
      <c r="G30" s="18"/>
      <c r="H30" s="18"/>
      <c r="I30" s="18"/>
      <c r="K30" s="18"/>
      <c r="L30" s="18"/>
      <c r="M30" s="9"/>
    </row>
    <row r="31" spans="1:13" ht="20">
      <c r="A31" s="2"/>
      <c r="B31" s="13"/>
      <c r="C31" s="14"/>
      <c r="D31" s="17"/>
      <c r="E31" s="16"/>
      <c r="F31" s="2"/>
      <c r="G31" s="18"/>
      <c r="H31" s="18"/>
      <c r="I31" s="18"/>
      <c r="K31" s="18"/>
      <c r="L31" s="18"/>
      <c r="M31" s="9"/>
    </row>
    <row r="32" spans="1:13" ht="20">
      <c r="A32" s="2"/>
      <c r="B32" s="13"/>
      <c r="C32" s="13"/>
      <c r="D32" s="14"/>
      <c r="E32" s="13"/>
      <c r="F32" s="2"/>
      <c r="G32" s="6"/>
      <c r="H32" s="65"/>
      <c r="I32" s="65"/>
      <c r="J32" s="65"/>
      <c r="K32" s="65"/>
      <c r="L32" s="65"/>
      <c r="M32" s="9"/>
    </row>
    <row r="33" spans="1:11" ht="21" thickBot="1">
      <c r="A33" s="2"/>
      <c r="B33" s="13" t="s">
        <v>12</v>
      </c>
      <c r="C33" s="13"/>
      <c r="D33" s="13"/>
      <c r="E33" s="13"/>
      <c r="F33" s="3"/>
      <c r="G33" s="6"/>
      <c r="I33" s="9"/>
      <c r="K33" s="9"/>
    </row>
    <row r="34" spans="1:11" ht="45" customHeight="1">
      <c r="A34" s="2"/>
      <c r="B34" s="174" t="str">
        <f>IF('Order Form'!B38="","Nil.",'Order Form'!B38)</f>
        <v>Nil.</v>
      </c>
      <c r="C34" s="175"/>
      <c r="D34" s="175"/>
      <c r="E34" s="176"/>
      <c r="F34" s="8"/>
      <c r="G34" s="6"/>
    </row>
    <row r="35" spans="1:11" ht="87.75" customHeight="1" thickBot="1">
      <c r="A35" s="2"/>
      <c r="B35" s="177"/>
      <c r="C35" s="178"/>
      <c r="D35" s="178"/>
      <c r="E35" s="179"/>
      <c r="F35" s="8"/>
      <c r="G35" s="6"/>
    </row>
    <row r="36" spans="1:11" ht="20">
      <c r="A36" s="2"/>
      <c r="B36" s="13"/>
      <c r="C36" s="13"/>
      <c r="D36" s="14"/>
      <c r="E36" s="13"/>
      <c r="F36" s="2"/>
      <c r="G36" s="6"/>
    </row>
    <row r="37" spans="1:11" ht="20">
      <c r="A37" s="2"/>
      <c r="B37" s="13"/>
      <c r="C37" s="13"/>
      <c r="D37" s="14"/>
      <c r="E37" s="13"/>
      <c r="F37" s="2"/>
      <c r="G37" s="6"/>
    </row>
    <row r="38" spans="1:11">
      <c r="A38" s="2"/>
      <c r="B38" s="181" t="s">
        <v>51</v>
      </c>
      <c r="C38" s="182"/>
      <c r="D38" s="182"/>
      <c r="E38" s="182"/>
      <c r="F38" s="2"/>
      <c r="G38" s="6"/>
    </row>
    <row r="39" spans="1:11" ht="58.5" customHeight="1">
      <c r="A39" s="1"/>
      <c r="B39" s="182"/>
      <c r="C39" s="182"/>
      <c r="D39" s="182"/>
      <c r="E39" s="182"/>
      <c r="F39" s="1"/>
    </row>
    <row r="40" spans="1:11" ht="20">
      <c r="A40" s="1"/>
      <c r="B40" s="12"/>
      <c r="C40" s="12"/>
      <c r="D40" s="14"/>
      <c r="E40" s="12"/>
      <c r="F40" s="1"/>
    </row>
    <row r="41" spans="1:11" ht="20">
      <c r="A41" s="183" t="s">
        <v>53</v>
      </c>
      <c r="B41" s="183"/>
      <c r="C41" s="183"/>
      <c r="D41" s="183"/>
      <c r="E41" s="183"/>
      <c r="F41" s="183"/>
    </row>
    <row r="42" spans="1:11">
      <c r="A42" s="1"/>
      <c r="B42" s="1"/>
      <c r="C42" s="1"/>
      <c r="D42" s="3"/>
      <c r="E42" s="1"/>
      <c r="F42" s="1"/>
    </row>
    <row r="43" spans="1:11" ht="20">
      <c r="A43" s="1"/>
      <c r="B43" s="159" t="s">
        <v>93</v>
      </c>
      <c r="C43" s="154"/>
      <c r="D43" s="155"/>
      <c r="E43" s="154"/>
      <c r="F43" s="1"/>
    </row>
    <row r="44" spans="1:11" ht="4.5" customHeight="1">
      <c r="A44" s="1"/>
      <c r="B44" s="154"/>
      <c r="C44" s="154"/>
      <c r="D44" s="155"/>
      <c r="E44" s="154"/>
      <c r="F44" s="1"/>
    </row>
    <row r="45" spans="1:11" ht="20">
      <c r="A45" s="1"/>
      <c r="B45" s="156" t="s">
        <v>64</v>
      </c>
      <c r="C45" s="157"/>
      <c r="D45" s="158" t="s">
        <v>62</v>
      </c>
      <c r="E45" s="154"/>
      <c r="F45" s="1"/>
    </row>
    <row r="46" spans="1:11">
      <c r="A46" s="1"/>
      <c r="B46" s="154"/>
      <c r="C46" s="154"/>
      <c r="D46" s="155"/>
      <c r="E46" s="154"/>
      <c r="F46" s="1"/>
    </row>
    <row r="47" spans="1:11">
      <c r="A47" s="1"/>
      <c r="B47" s="1"/>
      <c r="C47" s="1"/>
      <c r="D47" s="3"/>
      <c r="E47" s="1"/>
      <c r="F47" s="1"/>
    </row>
  </sheetData>
  <sheetProtection algorithmName="SHA-512" hashValue="BfgHZTunCDk2MtXxCX3urEVU9PHpOb8uTg06zTqg8367Gpj0A7TEKWmzLIbXuQ5p4wRl7nIKsFiyRDtUAfpnQQ==" saltValue="/q93Ge6wxtuZqG4CjxqbHw==" spinCount="100000" sheet="1" objects="1" scenarios="1" selectLockedCells="1"/>
  <mergeCells count="4">
    <mergeCell ref="B34:E35"/>
    <mergeCell ref="B4:E4"/>
    <mergeCell ref="B38:E39"/>
    <mergeCell ref="A41:F41"/>
  </mergeCells>
  <printOptions horizontalCentered="1"/>
  <pageMargins left="0.70866141732283472" right="0.70866141732283472" top="0.74803149606299213" bottom="0.74803149606299213" header="0.31496062992125984" footer="0.31496062992125984"/>
  <pageSetup paperSize="9" scale="68"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8"/>
  <sheetViews>
    <sheetView showGridLines="0" showZeros="0" zoomScaleSheetLayoutView="100" workbookViewId="0">
      <selection activeCell="B2" sqref="B2:K2"/>
    </sheetView>
  </sheetViews>
  <sheetFormatPr baseColWidth="10" defaultColWidth="8.83203125" defaultRowHeight="14" x14ac:dyDescent="0"/>
  <cols>
    <col min="1" max="1" width="8.83203125" style="100"/>
    <col min="2" max="2" width="20.6640625" style="100" customWidth="1"/>
    <col min="3" max="3" width="27.83203125" style="100" customWidth="1"/>
    <col min="4" max="4" width="20.6640625" style="100" customWidth="1"/>
    <col min="5" max="5" width="17.1640625" style="100" customWidth="1"/>
    <col min="6" max="6" width="18" style="100" customWidth="1"/>
    <col min="7" max="10" width="20.6640625" style="100" customWidth="1"/>
    <col min="11" max="11" width="9.1640625" style="100" customWidth="1"/>
    <col min="12" max="12" width="10.5" style="100" customWidth="1"/>
    <col min="13" max="16384" width="8.83203125" style="100"/>
  </cols>
  <sheetData>
    <row r="1" spans="1:12">
      <c r="A1" s="99"/>
      <c r="B1" s="99"/>
      <c r="C1" s="99"/>
      <c r="D1" s="99"/>
      <c r="E1" s="99"/>
      <c r="F1" s="99"/>
      <c r="G1" s="99"/>
      <c r="H1" s="99"/>
      <c r="I1" s="99"/>
      <c r="J1" s="99"/>
      <c r="K1" s="99"/>
    </row>
    <row r="2" spans="1:12" ht="60">
      <c r="A2" s="99"/>
      <c r="B2" s="184" t="s">
        <v>92</v>
      </c>
      <c r="C2" s="184"/>
      <c r="D2" s="184"/>
      <c r="E2" s="184"/>
      <c r="F2" s="184"/>
      <c r="G2" s="184"/>
      <c r="H2" s="184"/>
      <c r="I2" s="184"/>
      <c r="J2" s="184"/>
      <c r="K2" s="184"/>
    </row>
    <row r="3" spans="1:12">
      <c r="A3" s="99"/>
      <c r="B3" s="99"/>
      <c r="C3" s="99"/>
      <c r="D3" s="99"/>
      <c r="E3" s="99"/>
      <c r="F3" s="99"/>
      <c r="G3" s="99"/>
      <c r="H3" s="99"/>
      <c r="I3" s="99"/>
      <c r="J3" s="99"/>
      <c r="K3" s="99"/>
    </row>
    <row r="4" spans="1:12" ht="15" thickBot="1">
      <c r="A4" s="99"/>
      <c r="B4" s="72"/>
      <c r="C4" s="72"/>
      <c r="D4" s="73"/>
      <c r="E4" s="72"/>
      <c r="F4" s="72"/>
      <c r="G4" s="72"/>
      <c r="H4" s="99"/>
      <c r="I4" s="99"/>
      <c r="J4" s="99"/>
      <c r="K4" s="99"/>
    </row>
    <row r="5" spans="1:12" ht="30">
      <c r="A5" s="99"/>
      <c r="B5" s="80" t="s">
        <v>56</v>
      </c>
      <c r="C5" s="81" t="s">
        <v>14</v>
      </c>
      <c r="D5" s="82"/>
      <c r="E5" s="81"/>
      <c r="F5" s="101"/>
      <c r="G5" s="114" t="s">
        <v>37</v>
      </c>
      <c r="H5" s="112"/>
      <c r="I5" s="102" t="s">
        <v>31</v>
      </c>
      <c r="J5" s="103"/>
      <c r="K5" s="117"/>
    </row>
    <row r="6" spans="1:12" ht="30">
      <c r="A6" s="99"/>
      <c r="B6" s="81"/>
      <c r="C6" s="81"/>
      <c r="D6" s="82"/>
      <c r="E6" s="81"/>
      <c r="F6" s="81"/>
      <c r="G6" s="115" t="s">
        <v>32</v>
      </c>
      <c r="H6" s="113"/>
      <c r="I6" s="104" t="s">
        <v>33</v>
      </c>
      <c r="J6" s="105"/>
      <c r="K6" s="117"/>
    </row>
    <row r="7" spans="1:12" ht="31" thickBot="1">
      <c r="A7" s="99"/>
      <c r="B7" s="80" t="s">
        <v>57</v>
      </c>
      <c r="C7" s="81" t="s">
        <v>36</v>
      </c>
      <c r="D7" s="81"/>
      <c r="E7" s="81"/>
      <c r="F7" s="81"/>
      <c r="G7" s="116" t="s">
        <v>74</v>
      </c>
      <c r="H7" s="142" t="s">
        <v>85</v>
      </c>
      <c r="I7" s="106"/>
      <c r="J7" s="107"/>
      <c r="K7" s="117"/>
    </row>
    <row r="8" spans="1:12" ht="30">
      <c r="A8" s="99"/>
      <c r="B8" s="81"/>
      <c r="C8" s="81"/>
      <c r="D8" s="82"/>
      <c r="E8" s="81"/>
      <c r="F8" s="81"/>
      <c r="G8" s="81"/>
      <c r="H8" s="101"/>
      <c r="I8" s="101"/>
      <c r="J8" s="101"/>
      <c r="K8" s="101"/>
    </row>
    <row r="9" spans="1:12" s="6" customFormat="1" ht="30">
      <c r="A9" s="72"/>
      <c r="B9" s="80" t="s">
        <v>17</v>
      </c>
      <c r="C9" s="81" t="str">
        <f>CONCATENATE('Member Invoice'!H8, " ",'Member Invoice'!I8)</f>
        <v xml:space="preserve"> </v>
      </c>
      <c r="D9" s="82"/>
      <c r="E9" s="81"/>
      <c r="F9" s="83" t="s">
        <v>25</v>
      </c>
      <c r="G9" s="81" t="str">
        <f>UPPER('Member Invoice'!C10)</f>
        <v/>
      </c>
      <c r="H9" s="81"/>
      <c r="I9" s="83" t="s">
        <v>26</v>
      </c>
      <c r="J9" s="81" t="str">
        <f>'Member Invoice'!J8</f>
        <v/>
      </c>
      <c r="K9" s="81"/>
    </row>
    <row r="10" spans="1:12" ht="30">
      <c r="A10" s="99"/>
      <c r="B10" s="81"/>
      <c r="C10" s="81"/>
      <c r="D10" s="82"/>
      <c r="E10" s="81"/>
      <c r="F10" s="81"/>
      <c r="G10" s="81"/>
      <c r="H10" s="101"/>
      <c r="I10" s="101"/>
      <c r="J10" s="101"/>
      <c r="K10" s="101"/>
    </row>
    <row r="11" spans="1:12" s="10" customFormat="1" ht="30">
      <c r="A11" s="76"/>
      <c r="B11" s="80" t="s">
        <v>0</v>
      </c>
      <c r="C11" s="84" t="s">
        <v>55</v>
      </c>
      <c r="D11" s="80" t="s">
        <v>16</v>
      </c>
      <c r="E11" s="80" t="s">
        <v>8</v>
      </c>
      <c r="F11" s="80" t="s">
        <v>4</v>
      </c>
      <c r="G11" s="80" t="s">
        <v>23</v>
      </c>
      <c r="H11" s="80" t="s">
        <v>24</v>
      </c>
      <c r="I11" s="84" t="s">
        <v>54</v>
      </c>
      <c r="J11" s="85"/>
      <c r="K11" s="86"/>
      <c r="L11" s="119"/>
    </row>
    <row r="12" spans="1:12" ht="30">
      <c r="A12" s="99"/>
      <c r="B12" s="101"/>
      <c r="C12" s="101"/>
      <c r="D12" s="101"/>
      <c r="E12" s="101"/>
      <c r="F12" s="82"/>
      <c r="G12" s="81"/>
      <c r="H12" s="101"/>
      <c r="I12" s="101"/>
      <c r="J12" s="108"/>
      <c r="K12" s="109"/>
      <c r="L12" s="120"/>
    </row>
    <row r="13" spans="1:12" ht="30">
      <c r="A13" s="99"/>
      <c r="B13" s="87" t="str">
        <f>IF('Order Form'!F16="","",'Order Form'!B16)</f>
        <v/>
      </c>
      <c r="C13" s="87" t="str">
        <f>IF(B13="Club shirt",'Order Form'!C120,"")</f>
        <v/>
      </c>
      <c r="D13" s="82" t="str">
        <f>IF(B13="Club shirt","Royal","")</f>
        <v/>
      </c>
      <c r="E13" s="82" t="str">
        <f>IF(B13="Club shirt",'Member Invoice'!C14,"")</f>
        <v/>
      </c>
      <c r="F13" s="82" t="str">
        <f>IF(B13="Club shirt",'Order Form'!F16,"")</f>
        <v/>
      </c>
      <c r="G13" s="82" t="str">
        <f>IF(B13="Club shirt","NO","")</f>
        <v/>
      </c>
      <c r="H13" s="88" t="str">
        <f>IF(B13="Club shirt","YES","")</f>
        <v/>
      </c>
      <c r="I13" s="88" t="str">
        <f>IF(B13="Club shirt","YES","")</f>
        <v/>
      </c>
      <c r="J13" s="89"/>
      <c r="K13" s="109"/>
      <c r="L13" s="120"/>
    </row>
    <row r="14" spans="1:12" ht="30">
      <c r="A14" s="99"/>
      <c r="B14" s="87"/>
      <c r="C14" s="87"/>
      <c r="D14" s="82"/>
      <c r="E14" s="82"/>
      <c r="F14" s="82"/>
      <c r="G14" s="82"/>
      <c r="H14" s="88"/>
      <c r="I14" s="88"/>
      <c r="J14" s="89"/>
      <c r="K14" s="109"/>
      <c r="L14" s="120"/>
    </row>
    <row r="15" spans="1:12" ht="30">
      <c r="A15" s="99"/>
      <c r="B15" s="87" t="str">
        <f>IF('Order Form'!F18="","",'Order Form'!B18)</f>
        <v/>
      </c>
      <c r="C15" s="87" t="str">
        <f>IF(B15="cap",'Order Form'!C121,"")</f>
        <v/>
      </c>
      <c r="D15" s="82" t="str">
        <f>IF(B15="cap","Royal","")</f>
        <v/>
      </c>
      <c r="E15" s="82" t="str">
        <f>IF(B15="cap",'Member Invoice'!C16,"")</f>
        <v/>
      </c>
      <c r="F15" s="82" t="str">
        <f>IF(B15="cap",'Order Form'!F18,"")</f>
        <v/>
      </c>
      <c r="G15" s="82" t="str">
        <f>IF(B15="cap","N/A","")</f>
        <v/>
      </c>
      <c r="H15" s="88" t="str">
        <f>IF(B15="cap","YES","")</f>
        <v/>
      </c>
      <c r="I15" s="88" t="str">
        <f>IF(B15="Cap","NO","")</f>
        <v/>
      </c>
      <c r="J15" s="89"/>
      <c r="K15" s="109"/>
      <c r="L15" s="120"/>
    </row>
    <row r="16" spans="1:12" ht="30">
      <c r="A16" s="99"/>
      <c r="B16" s="87"/>
      <c r="C16" s="87"/>
      <c r="D16" s="82"/>
      <c r="E16" s="82"/>
      <c r="F16" s="82"/>
      <c r="G16" s="82"/>
      <c r="H16" s="88"/>
      <c r="I16" s="88"/>
      <c r="J16" s="89"/>
      <c r="K16" s="109"/>
      <c r="L16" s="120"/>
    </row>
    <row r="17" spans="1:12" ht="30">
      <c r="A17" s="99"/>
      <c r="B17" s="87" t="str">
        <f>IF('Order Form'!F20="","",'Order Form'!B20)</f>
        <v/>
      </c>
      <c r="C17" s="87" t="str">
        <f>IF(B17="jacket",'Order Form'!C122,"")</f>
        <v/>
      </c>
      <c r="D17" s="82" t="str">
        <f>IF(B17="jacket","Royal","")</f>
        <v/>
      </c>
      <c r="E17" s="82" t="str">
        <f>IF(B17="jacket",'Member Invoice'!C18,"")</f>
        <v/>
      </c>
      <c r="F17" s="82" t="str">
        <f>IF(B17="jacket",'Order Form'!F20,"")</f>
        <v/>
      </c>
      <c r="G17" s="82" t="str">
        <f>IF(B17="jacket","N/A","")</f>
        <v/>
      </c>
      <c r="H17" s="88" t="str">
        <f>IF(B17="jacket","YES","")</f>
        <v/>
      </c>
      <c r="I17" s="88" t="str">
        <f>IF(B17="jacket","YES","")</f>
        <v/>
      </c>
      <c r="J17" s="89"/>
      <c r="K17" s="109"/>
      <c r="L17" s="120"/>
    </row>
    <row r="18" spans="1:12" ht="30">
      <c r="A18" s="99"/>
      <c r="B18" s="87"/>
      <c r="C18" s="87"/>
      <c r="D18" s="82"/>
      <c r="E18" s="82"/>
      <c r="F18" s="82"/>
      <c r="G18" s="82"/>
      <c r="H18" s="88"/>
      <c r="I18" s="88"/>
      <c r="J18" s="89"/>
      <c r="K18" s="109"/>
      <c r="L18" s="120"/>
    </row>
    <row r="19" spans="1:12" ht="30">
      <c r="A19" s="99"/>
      <c r="B19" s="87" t="str">
        <f>IF('Order Form'!F22="","",'Order Form'!B22)</f>
        <v/>
      </c>
      <c r="C19" s="87" t="str">
        <f>IF(B19="Jacket",'Order Form'!C123,"")</f>
        <v/>
      </c>
      <c r="D19" s="82" t="str">
        <f>IF(B19="Jacket","Royal","")</f>
        <v/>
      </c>
      <c r="E19" s="82" t="str">
        <f>IF(B19="Jacket",'Member Invoice'!C20,"")</f>
        <v/>
      </c>
      <c r="F19" s="82" t="str">
        <f>IF(B19="Jacket",'Order Form'!F22,"")</f>
        <v/>
      </c>
      <c r="G19" s="82" t="str">
        <f>IF(B19="Jacket","N/A","")</f>
        <v/>
      </c>
      <c r="H19" s="88" t="str">
        <f>IF(B19="Jacket","YES","")</f>
        <v/>
      </c>
      <c r="I19" s="88" t="str">
        <f>IF(B19="Jacket","YES","")</f>
        <v/>
      </c>
      <c r="J19" s="89"/>
      <c r="K19" s="109"/>
      <c r="L19" s="120"/>
    </row>
    <row r="20" spans="1:12" ht="30">
      <c r="A20" s="99"/>
      <c r="B20" s="87"/>
      <c r="C20" s="87"/>
      <c r="D20" s="82"/>
      <c r="E20" s="82"/>
      <c r="F20" s="82"/>
      <c r="G20" s="82"/>
      <c r="H20" s="88"/>
      <c r="I20" s="88"/>
      <c r="J20" s="89"/>
      <c r="K20" s="109"/>
      <c r="L20" s="120"/>
    </row>
    <row r="21" spans="1:12" ht="30">
      <c r="A21" s="99"/>
      <c r="B21" s="87" t="str">
        <f>IF('Order Form'!F24="","",'Order Form'!B24)</f>
        <v/>
      </c>
      <c r="C21" s="87" t="str">
        <f>IF(B21="Vest",'Order Form'!C124,"")</f>
        <v/>
      </c>
      <c r="D21" s="82" t="str">
        <f>IF(B21="Vest","Royal","")</f>
        <v/>
      </c>
      <c r="E21" s="82" t="str">
        <f>IF(B21="Vest",'Member Invoice'!C22,"")</f>
        <v/>
      </c>
      <c r="F21" s="90" t="str">
        <f>IF(B21="Vest",'Order Form'!F24,"")</f>
        <v/>
      </c>
      <c r="G21" s="90" t="str">
        <f>IF(B21="Vest","N/A","")</f>
        <v/>
      </c>
      <c r="H21" s="91" t="str">
        <f>IF(B21="Vest","YES","")</f>
        <v/>
      </c>
      <c r="I21" s="91" t="str">
        <f>IF(B21="Vest","YES","")</f>
        <v/>
      </c>
      <c r="J21" s="89"/>
      <c r="K21" s="109"/>
      <c r="L21" s="120"/>
    </row>
    <row r="22" spans="1:12" ht="30">
      <c r="A22" s="99"/>
      <c r="B22" s="82"/>
      <c r="C22" s="81"/>
      <c r="D22" s="81"/>
      <c r="E22" s="82"/>
      <c r="F22" s="90"/>
      <c r="G22" s="92"/>
      <c r="H22" s="86"/>
      <c r="I22" s="86"/>
      <c r="J22" s="93"/>
      <c r="K22" s="109"/>
    </row>
    <row r="23" spans="1:12" ht="30">
      <c r="A23" s="99"/>
      <c r="B23" s="81"/>
      <c r="C23" s="83" t="s">
        <v>59</v>
      </c>
      <c r="D23" s="185"/>
      <c r="E23" s="185"/>
      <c r="F23" s="121" t="s">
        <v>78</v>
      </c>
      <c r="G23" s="109"/>
      <c r="H23" s="109"/>
      <c r="I23" s="95"/>
      <c r="J23" s="96"/>
      <c r="K23" s="109"/>
    </row>
    <row r="24" spans="1:12" ht="30">
      <c r="A24" s="99"/>
      <c r="B24" s="81"/>
      <c r="C24" s="94"/>
      <c r="D24" s="97"/>
      <c r="E24" s="97"/>
      <c r="F24" s="85"/>
      <c r="G24" s="109"/>
      <c r="H24" s="109"/>
      <c r="I24" s="95"/>
      <c r="J24" s="96"/>
      <c r="K24" s="109"/>
    </row>
    <row r="25" spans="1:12" ht="30">
      <c r="A25" s="99"/>
      <c r="B25" s="81"/>
      <c r="C25" s="94"/>
      <c r="D25" s="97"/>
      <c r="E25" s="97"/>
      <c r="F25" s="85"/>
      <c r="G25" s="109"/>
      <c r="H25" s="109"/>
      <c r="I25" s="95"/>
      <c r="J25" s="96"/>
      <c r="K25" s="109"/>
    </row>
    <row r="26" spans="1:12" ht="30">
      <c r="A26" s="99"/>
      <c r="B26" s="81"/>
      <c r="C26" s="81" t="str">
        <f>'Member Invoice'!$B$27</f>
        <v>Name and Callsign</v>
      </c>
      <c r="D26" s="97"/>
      <c r="E26" s="97"/>
      <c r="F26" s="85"/>
      <c r="G26" s="109"/>
      <c r="H26" s="91" t="str">
        <f>'Member Invoice'!$E$27</f>
        <v>Logo</v>
      </c>
      <c r="I26" s="117"/>
      <c r="J26" s="96"/>
      <c r="K26" s="109"/>
    </row>
    <row r="27" spans="1:12" ht="30">
      <c r="A27" s="99"/>
      <c r="B27" s="81"/>
      <c r="C27" s="94"/>
      <c r="D27" s="97"/>
      <c r="E27" s="97"/>
      <c r="F27" s="85"/>
      <c r="G27" s="109"/>
      <c r="H27" s="109"/>
      <c r="I27" s="95"/>
      <c r="J27" s="96"/>
      <c r="K27" s="109"/>
    </row>
    <row r="28" spans="1:12" ht="30">
      <c r="A28" s="99"/>
      <c r="B28" s="81"/>
      <c r="C28" s="94"/>
      <c r="D28" s="97"/>
      <c r="E28" s="97"/>
      <c r="F28" s="85"/>
      <c r="G28" s="109"/>
      <c r="H28" s="109"/>
      <c r="I28" s="95"/>
      <c r="J28" s="96"/>
      <c r="K28" s="109"/>
    </row>
    <row r="29" spans="1:12" ht="30">
      <c r="A29" s="99"/>
      <c r="B29" s="81"/>
      <c r="C29" s="94"/>
      <c r="D29" s="97"/>
      <c r="E29" s="97"/>
      <c r="F29" s="85"/>
      <c r="G29" s="109"/>
      <c r="H29" s="109"/>
      <c r="I29" s="95"/>
      <c r="J29" s="96"/>
      <c r="K29" s="109"/>
    </row>
    <row r="30" spans="1:12" ht="30">
      <c r="A30" s="99"/>
      <c r="B30" s="81"/>
      <c r="C30" s="94"/>
      <c r="D30" s="97"/>
      <c r="E30" s="97"/>
      <c r="F30" s="85"/>
      <c r="G30" s="109"/>
      <c r="H30" s="109"/>
      <c r="I30" s="95"/>
      <c r="J30" s="96"/>
      <c r="K30" s="109"/>
    </row>
    <row r="31" spans="1:12" ht="63" customHeight="1">
      <c r="A31" s="99"/>
      <c r="B31" s="81"/>
      <c r="C31" s="81"/>
      <c r="D31" s="82"/>
      <c r="E31" s="81"/>
      <c r="F31" s="98"/>
      <c r="G31" s="98"/>
      <c r="H31" s="109"/>
      <c r="I31" s="109"/>
      <c r="J31" s="109"/>
      <c r="K31" s="109"/>
    </row>
    <row r="32" spans="1:12" ht="31" thickBot="1">
      <c r="A32" s="99"/>
      <c r="B32" s="81" t="s">
        <v>12</v>
      </c>
      <c r="C32" s="81"/>
      <c r="D32" s="82"/>
      <c r="E32" s="81"/>
      <c r="F32" s="98"/>
      <c r="G32" s="98"/>
      <c r="H32" s="109"/>
      <c r="I32" s="109"/>
      <c r="J32" s="109"/>
      <c r="K32" s="109"/>
    </row>
    <row r="33" spans="1:11" ht="45" customHeight="1">
      <c r="A33" s="99"/>
      <c r="B33" s="186" t="str">
        <f>IF('Order Form'!B38="","Nil.",'Order Form'!B38)</f>
        <v>Nil.</v>
      </c>
      <c r="C33" s="187"/>
      <c r="D33" s="187"/>
      <c r="E33" s="187"/>
      <c r="F33" s="187"/>
      <c r="G33" s="187"/>
      <c r="H33" s="187"/>
      <c r="I33" s="187"/>
      <c r="J33" s="188"/>
      <c r="K33" s="118"/>
    </row>
    <row r="34" spans="1:11" ht="87.75" customHeight="1" thickBot="1">
      <c r="A34" s="99"/>
      <c r="B34" s="189"/>
      <c r="C34" s="190"/>
      <c r="D34" s="190"/>
      <c r="E34" s="190"/>
      <c r="F34" s="190"/>
      <c r="G34" s="190"/>
      <c r="H34" s="190"/>
      <c r="I34" s="190"/>
      <c r="J34" s="191"/>
      <c r="K34" s="118"/>
    </row>
    <row r="35" spans="1:11" ht="45" customHeight="1">
      <c r="A35" s="99"/>
      <c r="B35" s="110"/>
      <c r="C35" s="110"/>
      <c r="D35" s="110"/>
      <c r="E35" s="110"/>
      <c r="F35" s="110"/>
      <c r="G35" s="110"/>
      <c r="H35" s="110"/>
      <c r="I35" s="110"/>
      <c r="J35" s="110"/>
      <c r="K35" s="110"/>
    </row>
    <row r="36" spans="1:11" ht="20">
      <c r="A36" s="99"/>
      <c r="B36" s="74"/>
      <c r="C36" s="74"/>
      <c r="D36" s="75"/>
      <c r="E36" s="74"/>
      <c r="F36" s="74"/>
      <c r="G36" s="74"/>
      <c r="H36" s="111"/>
      <c r="I36" s="111"/>
      <c r="J36" s="111"/>
      <c r="K36" s="111"/>
    </row>
    <row r="37" spans="1:11">
      <c r="A37" s="99"/>
      <c r="B37" s="72"/>
      <c r="C37" s="72"/>
      <c r="D37" s="73"/>
      <c r="E37" s="72"/>
      <c r="F37" s="72"/>
      <c r="G37" s="72"/>
      <c r="H37" s="99"/>
      <c r="I37" s="99"/>
      <c r="J37" s="99"/>
      <c r="K37" s="99"/>
    </row>
    <row r="38" spans="1:11">
      <c r="B38" s="6"/>
      <c r="C38" s="6"/>
      <c r="D38" s="7"/>
      <c r="E38" s="6"/>
      <c r="F38" s="6"/>
      <c r="G38" s="6"/>
    </row>
  </sheetData>
  <sheetProtection algorithmName="SHA-512" hashValue="lW9RKP6aCcTsZJ2+SIvvU4Q1R+J4YUm9Wlne3AxDmXfvmv7cLAi3zq0vGxT4/yeoW0shp33PIWF+NOLfff5HEQ==" saltValue="LGtKU8KHcKZeGy/dn5SMYw==" spinCount="100000" sheet="1" objects="1" scenarios="1" selectLockedCells="1"/>
  <mergeCells count="3">
    <mergeCell ref="B2:K2"/>
    <mergeCell ref="D23:E23"/>
    <mergeCell ref="B33:J34"/>
  </mergeCells>
  <printOptions horizontalCentered="1"/>
  <pageMargins left="0.70866141732283472" right="0.70866141732283472" top="0.74803149606299213" bottom="0.74803149606299213" header="0.31496062992125984" footer="0.31496062992125984"/>
  <pageSetup paperSize="9" scale="42" orientation="portrait"/>
  <drawing r:id="rId1"/>
  <legacyDrawing r:id="rId2"/>
  <oleObjects>
    <mc:AlternateContent xmlns:mc="http://schemas.openxmlformats.org/markup-compatibility/2006">
      <mc:Choice Requires="x14">
        <oleObject progId="Word.Picture.8" shapeId="5121" r:id="rId3">
          <objectPr defaultSize="0" autoPict="0" r:id="rId4">
            <anchor moveWithCells="1" sizeWithCells="1">
              <from>
                <xdr:col>8</xdr:col>
                <xdr:colOff>0</xdr:colOff>
                <xdr:row>21</xdr:row>
                <xdr:rowOff>88900</xdr:rowOff>
              </from>
              <to>
                <xdr:col>9</xdr:col>
                <xdr:colOff>901700</xdr:colOff>
                <xdr:row>24</xdr:row>
                <xdr:rowOff>330200</xdr:rowOff>
              </to>
            </anchor>
          </objectPr>
        </oleObject>
      </mc:Choice>
      <mc:Fallback>
        <oleObject progId="Word.Picture.8" shapeId="5121" r:id="rId3"/>
      </mc:Fallback>
    </mc:AlternateContent>
  </oleObject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Y V 4 U s 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L Y V 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F e F I o i k e 4 D g A A A B E A A A A T A B w A R m 9 y b X V s Y X M v U 2 V j d G l v b j E u b S C i G A A o o B Q A A A A A A A A A A A A A A A A A A A A A A A A A A A A r T k 0 u y c z P U w i G 0 I b W A F B L A Q I t A B Q A A g A I A C 2 F e F L K W Y g z p A A A A P U A A A A S A A A A A A A A A A A A A A A A A A A A A A B D b 2 5 m a W c v U G F j a 2 F n Z S 5 4 b W x Q S w E C L Q A U A A I A C A A t h X h S D 8 r p q 6 Q A A A D p A A A A E w A A A A A A A A A A A A A A A A D w A A A A W 0 N v b n R l b n R f V H l w Z X N d L n h t b F B L A Q I t A B Q A A g A I A C 2 F e 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s p S x s Z V y M T K Q k o h g Q v 6 q o A A A A A A I A A A A A A B B m A A A A A Q A A I A A A A B N d k E A v s 6 4 c Z Q X b p h m 6 K v w Y 9 4 1 6 s D t o q g x / m 9 W Y 9 2 f O A A A A A A 6 A A A A A A g A A I A A A A O I O e 3 + H S L 6 4 O P c y 0 s z Y 1 K s l c V S f s U h u F + p j M b d B 0 V g O U A A A A I B F s Z O p T Z / X h + l u Q g C V A J Y V a t N N 6 b b A q I 7 X N g u 1 5 Q z 5 W L 7 M y 9 q p m 6 c Z g I h + r t d w O P 4 m L A 2 G J q Q K P t E P Q H A G T a T j b K N 0 F P 0 O R W K E X M X + e k r A Q A A A A F D O 5 U u l 7 e M + L i N J q 8 F o 0 1 b o 4 b C D c d 2 f V V d F B m Z 9 a u k N J Q Z m x e i Y 9 D f m 9 3 2 M y a l X o a t M n E d R e X M w m v z A M s 3 n 5 B 0 = < / D a t a M a s h u p > 
</file>

<file path=customXml/itemProps1.xml><?xml version="1.0" encoding="utf-8"?>
<ds:datastoreItem xmlns:ds="http://schemas.openxmlformats.org/officeDocument/2006/customXml" ds:itemID="{64C63868-A3E6-4473-B474-AAFA4C41453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READ ME FIRST</vt:lpstr>
      <vt:lpstr>Order Form</vt:lpstr>
      <vt:lpstr>Member Invoice</vt:lpstr>
      <vt:lpstr>Work Clobber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Millett</dc:creator>
  <cp:lastModifiedBy>Mark Bosma</cp:lastModifiedBy>
  <cp:lastPrinted>2021-04-04T07:04:50Z</cp:lastPrinted>
  <dcterms:created xsi:type="dcterms:W3CDTF">2020-11-29T09:45:41Z</dcterms:created>
  <dcterms:modified xsi:type="dcterms:W3CDTF">2023-04-18T00:25:36Z</dcterms:modified>
</cp:coreProperties>
</file>